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espitia01\OneDrive - Secretaria de Educación Distrital\SCyP\Personal\Pedagógica\JhonE\PDI\Anexos\"/>
    </mc:Choice>
  </mc:AlternateContent>
  <xr:revisionPtr revIDLastSave="0" documentId="13_ncr:1_{A64CC409-BC81-44F7-8AEB-BA3A3134BE70}" xr6:coauthVersionLast="47" xr6:coauthVersionMax="47" xr10:uidLastSave="{00000000-0000-0000-0000-000000000000}"/>
  <bookViews>
    <workbookView xWindow="-120" yWindow="-120" windowWidth="29040" windowHeight="15840" xr2:uid="{7642323C-56EC-416E-B44A-9B6ACCD75C32}"/>
  </bookViews>
  <sheets>
    <sheet name="Indicadores PDI" sheetId="1" r:id="rId1"/>
    <sheet name="Hoja1" sheetId="2" r:id="rId2"/>
  </sheets>
  <externalReferences>
    <externalReference r:id="rId3"/>
    <externalReference r:id="rId4"/>
  </externalReferences>
  <definedNames>
    <definedName name="_xlnm.Print_Area" localSheetId="0">'Indicadores PDI'!$B$1:$V$116</definedName>
    <definedName name="_xlnm.Print_Titles" localSheetId="0">'Indicadores PDI'!$1:$4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5" i="1" l="1"/>
  <c r="O116" i="1" l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6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Q7" i="1"/>
  <c r="M7" i="1"/>
  <c r="O7" i="1" s="1"/>
  <c r="U6" i="1"/>
  <c r="T6" i="1"/>
  <c r="S6" i="1"/>
  <c r="Q6" i="1"/>
  <c r="M6" i="1"/>
  <c r="O6" i="1" s="1"/>
  <c r="O5" i="1"/>
</calcChain>
</file>

<file path=xl/sharedStrings.xml><?xml version="1.0" encoding="utf-8"?>
<sst xmlns="http://schemas.openxmlformats.org/spreadsheetml/2006/main" count="1521" uniqueCount="565">
  <si>
    <t>PLAN DE DESARROLLO INSTITUCIONAL UPN 2020-2026</t>
  </si>
  <si>
    <t>PROGRAMACIÓN ANUAL INDICADORES 2023-2026</t>
  </si>
  <si>
    <t>No. Ant</t>
  </si>
  <si>
    <t>NO.</t>
  </si>
  <si>
    <t>EJES</t>
  </si>
  <si>
    <t>PROGRAMAS</t>
  </si>
  <si>
    <t>PROYECTOS ESTRATÉGICOS</t>
  </si>
  <si>
    <t>INDICADOR</t>
  </si>
  <si>
    <t>Tipo de Incidencia Estratégica</t>
  </si>
  <si>
    <t>Fórmula del Indicador</t>
  </si>
  <si>
    <t>INVOLUCRADOS</t>
  </si>
  <si>
    <t>Líder PDI</t>
  </si>
  <si>
    <t>RESPONSABLE ÚNICO</t>
  </si>
  <si>
    <t>Proceso</t>
  </si>
  <si>
    <t>CANTIDAD PDI</t>
  </si>
  <si>
    <t>UD. MEDIDA</t>
  </si>
  <si>
    <t>Meta PDI</t>
  </si>
  <si>
    <t>TIPO DE MEDICIÓN</t>
  </si>
  <si>
    <t>LB (2022)</t>
  </si>
  <si>
    <t>Fecha Línea Base</t>
  </si>
  <si>
    <t>Meta 2023</t>
  </si>
  <si>
    <t>Meta 2024</t>
  </si>
  <si>
    <t>Meta 2025</t>
  </si>
  <si>
    <t>Meta 2026</t>
  </si>
  <si>
    <t>Eje 1. Cualificación del proyecto académico pedagógico</t>
  </si>
  <si>
    <t>Programa 1.2. Dignificación de la labor docente</t>
  </si>
  <si>
    <t xml:space="preserve"> Proyecto 1.2.1 Formación académica y desarrollo profesoral</t>
  </si>
  <si>
    <t>Número de participantes del plan de formación y desarrollo profesoral en programas y actividades académicas</t>
  </si>
  <si>
    <t>Impacto</t>
  </si>
  <si>
    <t>Sumatoria de docentes  beneficiados del plan de formación y desarrollo profesoral en programas y actividades académicas</t>
  </si>
  <si>
    <t>Vicerrectoría Académica/
Consejo Académico</t>
  </si>
  <si>
    <t>Vicerrectoría Académica</t>
  </si>
  <si>
    <t>Docencia</t>
  </si>
  <si>
    <t>participantes del plan de formación y desarrollo profesoral</t>
  </si>
  <si>
    <t>Incremental</t>
  </si>
  <si>
    <t>NUEVO</t>
  </si>
  <si>
    <t>Proyecto 1.2.2. Mejoramiento de las condiciones laborales y bienestar de los profesores de la Universidad Pedagógica Nacional</t>
  </si>
  <si>
    <t>Porcentaje de cobertura de plazas de planta docente existentes en UPN</t>
  </si>
  <si>
    <t>(Sumatoria de docentes vinculados en la planta de la UPN / Sumatoria de cargos docentes de la planta de carrera UPN) * 100</t>
  </si>
  <si>
    <t>Todos los programas, departamentos, vicerrectorías, consejos de facultad, consejo académico y consejo superior</t>
  </si>
  <si>
    <t>% de planta docente UPN cubierta</t>
  </si>
  <si>
    <t>Porcentaje de cobertura de plazas de planta docente existentes en IPN</t>
  </si>
  <si>
    <t>(Sumatoria de docentes vinculados en la planta de la IPN / Sumatoria de cargos docentes de la planta de carrera IPN) * 100</t>
  </si>
  <si>
    <t>IPN / Vicerrectoría Académica</t>
  </si>
  <si>
    <t>% de planta docente IPN cubierta</t>
  </si>
  <si>
    <t>Eje 2. Articulación misional para el posicionamiento de la UPN</t>
  </si>
  <si>
    <t>Programa 2.1. Innovación en la oferta académica para fortalecer la articulación de la docencia, la investigación y la proyección social</t>
  </si>
  <si>
    <t>Proyecto 2.1.1. Desarrollo de experiencias de formación, extensión e investigación basadas en el uso de tecnologías de la información, en la implementación de nuevas didácticas y estrategias de enseñanza y aprendizaje</t>
  </si>
  <si>
    <t>Rectoría / Cinndet/Subdirección de Asesorías y Extensión/ unidades académicas /Subdirección de sistemas</t>
  </si>
  <si>
    <t>Vicerrectoría de Gestión Universitaria</t>
  </si>
  <si>
    <t>Subdirección de Asesorías y Extensión</t>
  </si>
  <si>
    <t>Extensión</t>
  </si>
  <si>
    <t>Proyecto 2.1.2. Transformación de las modalidades y metodologías para la ampliación de la oferta académica a diferentes regiones dentro y fuera del país</t>
  </si>
  <si>
    <t>Oferta de programas académicos que diversifican sus modalidades y metodologías</t>
  </si>
  <si>
    <t>(Programas académicos que se ofertan en diferentes modalidades  / Total Programas académicos UPN) * 100</t>
  </si>
  <si>
    <t>Vicerrectoría Académica/
Grupo de Aseguramiento
de la Calidad / Vicerrectoría Académica/ GITAC/  Facultades/ Departamentos/ programas de pregrado/</t>
  </si>
  <si>
    <t>% programas  académicos que diversifican sus modalidades y metodologias</t>
  </si>
  <si>
    <t>No aplica</t>
  </si>
  <si>
    <t>Municipios con presencia institucional para el desarrollo misional UPN</t>
  </si>
  <si>
    <t>Sumatoria de municipios del país en donde la UPN tiene oferta institucional</t>
  </si>
  <si>
    <t>Vicerrectorías / Rectoría / facultades / Oficina de Relaciones Interinstitucionales / ODP</t>
  </si>
  <si>
    <t>Cupos nuevos en los programas ofertados por la UPN</t>
  </si>
  <si>
    <t>Sumatoria cupos nuevos para estudiantes que se matriculan en los programas ofertados por la UPN</t>
  </si>
  <si>
    <t>Cupos nuevos  en los programas ofertados por la UPN</t>
  </si>
  <si>
    <t>Suma</t>
  </si>
  <si>
    <t>Proyecto 2.1.3. Fortalecimiento de las relaciones en el plano nacional e internacional para impulsar las dimensiones institucionales y estratégicas de la UPN</t>
  </si>
  <si>
    <t>Numero de convenios y alianzas estratégicas activas con Escuelas Normales Superiores del país para el desarrollo misional..</t>
  </si>
  <si>
    <t>Vicerrectoría Académica/ rectoría / facultades / Oficina de Relaciones Interinstitucionales</t>
  </si>
  <si>
    <t>Convenios y alianzas estratégicas con Escuelas Normales Superiores del país.</t>
  </si>
  <si>
    <t xml:space="preserve">Proyecto 2.1.4. Posicionamiento nacional e internacional de la investigación, la extensión y la proyección social </t>
  </si>
  <si>
    <t>Incremento en la oferta de proyectos de impacto social</t>
  </si>
  <si>
    <t>Subdirección de Asesorías y Extensión/unidades académicas</t>
  </si>
  <si>
    <t>proyectos de impacto social</t>
  </si>
  <si>
    <t>Eje 3. Casa Digna</t>
  </si>
  <si>
    <t>Programa 3.1. Mejoramiento y efectividad normativa, de recursos y de procesos</t>
  </si>
  <si>
    <t>Proyecto 3.1.2. Actualización orgánica y normativa para modernizar la gestión</t>
  </si>
  <si>
    <t>Acuerdo de actualización de la estructura orgánica UPN adoptado y socializado</t>
  </si>
  <si>
    <t>(Sumatoria de actividades realizadas para actualizar el acuerdo de estructura orgánica UPN / Sumatoria de actividades previstas para actualizar el acuerdo de estructura orgánica UPN) *100</t>
  </si>
  <si>
    <t>Rectoría/
vicerrectorías y
oficinas asesoras</t>
  </si>
  <si>
    <t>Rectoría y Oficinas Asesoras</t>
  </si>
  <si>
    <t>Oficina de Desarrollo y Planeación</t>
  </si>
  <si>
    <t>Planeación Estratégica</t>
  </si>
  <si>
    <t>% avance actualización y adopción Acuerdo Estructura orgánica</t>
  </si>
  <si>
    <t>Porcentaje de funcionarios administrativos vinculados en la planta de carrera de la UPN</t>
  </si>
  <si>
    <t>(Sumatoria de funcionarios administrativos en la planta de carrera de la UPN / Sumatoria de funcionarios administrativos vinculados con la UPN) * 100</t>
  </si>
  <si>
    <t>Vicerrectoría
Administrativa/Subdirección de personal</t>
  </si>
  <si>
    <t>Vicerrectoría Administrativa y Financiera</t>
  </si>
  <si>
    <t>Subdirección de Personal</t>
  </si>
  <si>
    <t>Gestión del Talento Humano</t>
  </si>
  <si>
    <t>% de funcionarios vinculados a planta de carrera</t>
  </si>
  <si>
    <t>Programa 3.2. Mejoramiento de la Infraestructura y dotación de la UPN</t>
  </si>
  <si>
    <t>Proyecto 3.2.1. Diseño e inicio de la implementación del Plan Maestro de Infraestructura de la UPN</t>
  </si>
  <si>
    <t>Metros cuadrados de área construida por estudiante</t>
  </si>
  <si>
    <t>(Sumatoria de metros cuadrados de área construida al servicio de los programas académicos UPN / Promedio matrícula oficial anual UPN)</t>
  </si>
  <si>
    <t>Vicerrectoría Administrativa y Financiera/ Grupo de Infraestructura y Dotación</t>
  </si>
  <si>
    <t>Grupo de Infraestructura y Dotación</t>
  </si>
  <si>
    <t>Gestión de Infraestructura</t>
  </si>
  <si>
    <t>metros cuadrados por estudiante</t>
  </si>
  <si>
    <t>Eje 4. Bienestar y Convivencia formativa para la paz</t>
  </si>
  <si>
    <t>Programa 4.1. Dignificación del Bien Estar en la UPN</t>
  </si>
  <si>
    <t>Proyecto 4.1.1. Diseño e implementación del Plan Integral de Bienestar Universitario para toda la comunidad educativa UPN</t>
  </si>
  <si>
    <t>Tasa de deserción institucional anual UPN</t>
  </si>
  <si>
    <t>(Sumatoria de estudiantes que desertan de los programas UPN en el periodo X / Sumatoria de estudiantes matriculados en el periodo X-2 ) * 100</t>
  </si>
  <si>
    <t>Subdirección de Bienestar / Vicerrectoria Administrativa / Programa Académicos / Facultades / Vicerrectoría Académica</t>
  </si>
  <si>
    <t>Subdirección de Bienestar Universitario</t>
  </si>
  <si>
    <t>Gestión de Bienestar Universitario</t>
  </si>
  <si>
    <t>% de estudiantes que desertan de la UPN</t>
  </si>
  <si>
    <t>Decreciente</t>
  </si>
  <si>
    <t xml:space="preserve">Propuesta de Manual de Convivencia Estudiantil diseñada y socializada (derogatoria Acuerdo 025 de 2007) </t>
  </si>
  <si>
    <t>Sumatoria de étapas ejecutadas para el desarrollo y socialización del Manual de Convivencia Estudiantil / Sumatoria de étapas programadas para el desarrollo y socialización del Manual de Convivencia Estudiantil</t>
  </si>
  <si>
    <t>Rectoría/
vicerrectorías y
oficinas asesoras - Consejo Académico</t>
  </si>
  <si>
    <t>% de avance propuesta del manual de convivencia Estudiantil diseñada y socializada</t>
  </si>
  <si>
    <t>Programa 1.1. Oferta Académica cualificada con responsabilidad social y ambiental</t>
  </si>
  <si>
    <t>Proyecto 1.1.1. Formación en investigación en el campo de la educación, la pedagogía y la didáctica, así como en otros campos disciplinares</t>
  </si>
  <si>
    <t>Número de actividades que aportan a la formación en investigación, lideradas por los programas académicos, desde sus horizontes teóricos en el campo de la educación, la pedagogía y la didáctica.</t>
  </si>
  <si>
    <t>Resultado</t>
  </si>
  <si>
    <t>Sumatoria de actividades que aportan a la formación en investigación, lideradas por los programas académicos, desde sus horizontes teóricos en el campo de la educación, la pedagogía y la didáctica.</t>
  </si>
  <si>
    <t>Grupo de Aseguramiento de la Calidad/Vicerrectoría Académica/Vicerrectoría de Gestión Universitaria/ Subdirección de Asesorías y Extensión/unidades académicas/Comité de Investigación y Proyección Social</t>
  </si>
  <si>
    <t>Investigación</t>
  </si>
  <si>
    <t>actividades que aportan a la formación en investigación</t>
  </si>
  <si>
    <t>No Aplica</t>
  </si>
  <si>
    <t>Proyecto 1.1.2. Flexibilización curricular en el Sistema de Formación Avanzada (SIFA)</t>
  </si>
  <si>
    <t>Porcentaje de programas académicos que evidencian ajustes, mejoras e iniciativas académicas y administrativas orientadas al fortalecimiento de la flexibilidad curricular en el SIFA.</t>
  </si>
  <si>
    <t>Facultad de Bellas Artes/
Facultad de Educación
Física/Consejo Académico
y Superior /Existe el Sistema de Formación Avanzada SIFA/ Vicerrectoría Académica/ GITAC/  Facultades/ Departamentos/ programas de pregrado/"
Facultad de Educación
Física/Consejo Académico
y Superior / Existe el Sistema de Formación Avanzada SIFA/ Vicerrectoría Académica/ GITAC/  Facultades/ Departamentos/ programas de pregrado/</t>
  </si>
  <si>
    <t>Aseguramiento de la Calidad</t>
  </si>
  <si>
    <t>% de programas académicos que evidencian mejoras</t>
  </si>
  <si>
    <t>Proyecto 1.1.3. Impulso a la política ambiental por medio de la formación transversal en sustentabilidad, a partir de las distintas áreas del conocimiento con proyectos académicos ambientalmente responsables</t>
  </si>
  <si>
    <t xml:space="preserve">Número de participantes vinculados a actividades académicas que evidencian la implementación del Plan de formación ambiental en la Universidad. </t>
  </si>
  <si>
    <t xml:space="preserve">Sumatoria de participantes vinculados a actividades académicas que evidencian la implementación del Plan de formación ambiental en la Universidad. </t>
  </si>
  <si>
    <t>Vicerrectoría Académica/Consejo Académico</t>
  </si>
  <si>
    <t>participantes del Plan de formación ambiental</t>
  </si>
  <si>
    <t>Proyecto 1.1.4. Formación en otras lenguas</t>
  </si>
  <si>
    <t>Número de estudiantes de pregrado y posgrado de la UPN que participan en los cursos y actividades del Plan de Formación en Lenguas Extranjeras</t>
  </si>
  <si>
    <t>Sumatoria de estudiantes de pregrado y posgrado de la UPN que participan en los cursos y actividades  del Plan de Formación en Lenguas Extranjeras</t>
  </si>
  <si>
    <t>Vicerrectoría Académica/Comité de Lenguas Extranjeras/ Departamento de Lenguas</t>
  </si>
  <si>
    <t>Departamento de Lenguas</t>
  </si>
  <si>
    <t xml:space="preserve">Estudiantes que participan en plan de formación en lenguas extranjeras por periodo acádemico </t>
  </si>
  <si>
    <t>Constante</t>
  </si>
  <si>
    <t xml:space="preserve">Centro de Lenguas
</t>
  </si>
  <si>
    <t>No disponible</t>
  </si>
  <si>
    <t>Beneficiarios de la oferta virtual del Centro de Lenguas UPN</t>
  </si>
  <si>
    <t>Sumatoria de beneficiarios de la oferta virtual del Centro de Lenguas UPN</t>
  </si>
  <si>
    <t>Vicerrectoría de Gestión Universitaria / Centro de Lenguas</t>
  </si>
  <si>
    <t>Centro de Lenguas</t>
  </si>
  <si>
    <t>Extensión- Centro de Lenguas</t>
  </si>
  <si>
    <t>Beneficiarios de la oferta virtual del Centro de Lenguas</t>
  </si>
  <si>
    <t>Sumatoria de beneficiarios de programas de formación continua en otras lenguas (señas, braile, lenguas indígenas, etc)</t>
  </si>
  <si>
    <t>Beneficiarios de la formación continua en otras lenguas</t>
  </si>
  <si>
    <t>Número de profesores de la UPN inscritos en cursos de extensión.</t>
  </si>
  <si>
    <t>Sumatoria de profesores de la UPN inscritos en cursos de extensión.</t>
  </si>
  <si>
    <t>Docentes inscritos en cursos de extensión</t>
  </si>
  <si>
    <t>Porcentaje de docentes que participan o se benefician de los programas del Plan Integral de Bienestar Universitario</t>
  </si>
  <si>
    <t>(Número de Docentes que participan o se benefician de los programas del Plan Integral de Bienestar Universitario / Total Docentes de la UPN) * 100</t>
  </si>
  <si>
    <t>Subdirección de Bienestar/ unidades académicas y administrativas</t>
  </si>
  <si>
    <t>% de docentes beneficiados del plan integral de bienestar</t>
  </si>
  <si>
    <t>No Disponible</t>
  </si>
  <si>
    <t xml:space="preserve">Propuesta de reforma al estatuto del profesor universitario  diseñada y socializada en los diferentes consejos </t>
  </si>
  <si>
    <t xml:space="preserve">% de avance propuesta de reforma estatuto docente </t>
  </si>
  <si>
    <t>Reforma al Acuerdo 004 de 2003 adoptada y socializada</t>
  </si>
  <si>
    <t>% de avance de la reforma normativa</t>
  </si>
  <si>
    <t>Proyecto 1.2.3 Implementación gradual del Sistema de Evaluación de Profesores</t>
  </si>
  <si>
    <t>Porcentaje de avance del diseño del Sistema de evaluación de profesores.</t>
  </si>
  <si>
    <t>% de avance en el diseño del Sistema de evaluación de profesores</t>
  </si>
  <si>
    <t>Programa 1.3. Escenarios y espacios de Innovación y Práctica Educativa y Pedagógica</t>
  </si>
  <si>
    <t>Proyecto 1.3.1. Fortalecimiento de los observatorios, museos y espacios especializados de la UPN como escenarios de formación, innovación e investigación</t>
  </si>
  <si>
    <t>Observatorios, museos y otros espacios especializados de la UPN como escenarios de formación, investigación e innovación, con sostenibilidad</t>
  </si>
  <si>
    <t>Sumatoria de observatorios, museos y otros espacios especializados de la UPN como escenarios de formación, investigación e innovación, con sostenibilidad</t>
  </si>
  <si>
    <t>observatorios, museos y otros espacios especializados de la UPN  con sostenibilidad</t>
  </si>
  <si>
    <t>Escenario de construcción de materiales educativos constituido</t>
  </si>
  <si>
    <t>Sumatoria de proyectos de construcción de materiales educativos</t>
  </si>
  <si>
    <t>Vicerrectoría de gestión Universitaria/Pedagogica radio/recursos educativos</t>
  </si>
  <si>
    <t>Grupo Interno de trabajo Editorial</t>
  </si>
  <si>
    <t>Proyectos de construcción de materiales educativos</t>
  </si>
  <si>
    <t>Proyecto 1.3.2. Articulación y fortalecimiento del IPN y otros espacios de práctica de la UPN como escenarios de investigación e innovación pedagógica y didáctica</t>
  </si>
  <si>
    <t>proyectos de investigación y proyección social y extensión en IPN y/o Escuela Maternal</t>
  </si>
  <si>
    <t xml:space="preserve">No aplica </t>
  </si>
  <si>
    <t xml:space="preserve">Número de estudiantes vinculados semestralmente a los diferentes escenarios de práctica pedagógica  </t>
  </si>
  <si>
    <t>Sumatoria de estudiantes UPN vinculados como practicantes</t>
  </si>
  <si>
    <t>Vicerrectoria Acádemica/Consejo acádemico</t>
  </si>
  <si>
    <t xml:space="preserve">estudiantes vinculados como practicantes a los diferentes escenarios de práctica pedagógica </t>
  </si>
  <si>
    <t xml:space="preserve">5000 estudiantes vinculados como practicantes a los diferentes escenarios de práctica pedagógica </t>
  </si>
  <si>
    <t xml:space="preserve">Porcentaje de programas académicos que desarrollan actividades académicas mediadas por las TIC </t>
  </si>
  <si>
    <t>(Número de programas académicos que  desarrollan actividades académicas mediadas por las TIC  / Total de programas académicos virtuales o a distancia proyectados en UPN) * 100</t>
  </si>
  <si>
    <t>Vicerrectoría
Académica/Cinndet/
Subdirección de
Gestión de Sistemas de
Información</t>
  </si>
  <si>
    <t>CINNDET</t>
  </si>
  <si>
    <t xml:space="preserve">% de programas academicos con oferta en plataforma virtual </t>
  </si>
  <si>
    <t>Docentes capacitados en el uso de Tecnologías de la Información y la Comunicación para el diseño e implementación de nuevas didácticas y estrategias de enseñanza y aprendizaje</t>
  </si>
  <si>
    <t xml:space="preserve">Sumatoria de docentes capacitados en el uso de Tecnologías de la Información y la Comunicación </t>
  </si>
  <si>
    <t>/Vicerrectoria academica/facultades/CINNDET</t>
  </si>
  <si>
    <t>Docentes capacitados</t>
  </si>
  <si>
    <t>350 Docentes capacitados</t>
  </si>
  <si>
    <t>Nivel de ejecución de los planes de mejoramiento de los programas académicos UPN</t>
  </si>
  <si>
    <t>Porcentaje promedio de ejecución de todas las actividades previstas en los planes de mejoramiento de los programas académicos / 100%</t>
  </si>
  <si>
    <t>Vicerrectoría Académica/
Grupo de Aseguramiento
de la Calidad / Vicerrectoría Académic</t>
  </si>
  <si>
    <t>% de ejecución en planes de mejoramiento de programas academicos</t>
  </si>
  <si>
    <t>Flexibilización curricular de programas académicos en diferentes regiones</t>
  </si>
  <si>
    <t>(Programas académicos que se ofertan en diferentes regiones / Total Programas académicos UPN) * 100</t>
  </si>
  <si>
    <t>% de programas acádemicos ofertados en diferentes regiones.</t>
  </si>
  <si>
    <t>Reglamentación académica en doble programa, doble título y núcleo común en la UPN</t>
  </si>
  <si>
    <t>Vicerrectoría
Académica/
facultades</t>
  </si>
  <si>
    <t xml:space="preserve">Documentos que favorecen la flexibilidad curricular. </t>
  </si>
  <si>
    <t>Estudiantes beneficiados con oferta académica con doble titulación o doble programa</t>
  </si>
  <si>
    <t>Sumatoria de estudientes beneficiados con oferta académica con doble titulacion o doble prograna</t>
  </si>
  <si>
    <t>Vicerrectoría Académica/
facultades / Oficina de Relaciones Interinstitucionales</t>
  </si>
  <si>
    <t>Estudiantes beneficiados con oferta académica con doble titulacion o doble programa</t>
  </si>
  <si>
    <t xml:space="preserve">Número de convenios suscritos para ampliación de cobertura de cohortes que reconozcan trayectorias formativas mediante la profesionalización de saberes en el territorio nacional </t>
  </si>
  <si>
    <t>Sumatoria de convenios y alianzas estratégicas para ampliar cobertura mediante la profesionalización desde saberes en el territorio nacional</t>
  </si>
  <si>
    <t>Rectoría, VAC, VGU, ODP y Oficinas Asesoras</t>
  </si>
  <si>
    <t>Convenios suscritos para ampliación de cohortes</t>
  </si>
  <si>
    <t>Programas académicos que inician la construcción e implementación de una ruta para la internacionalización del currículo</t>
  </si>
  <si>
    <t>(Número de programas académicos que inician la construcción e implementación de una ruta para la internacionalización del currículo / Total programas académicos UPN) * 100</t>
  </si>
  <si>
    <t xml:space="preserve">
Oficina de Relaciones  Interinstitucionales/ 
Unidades académicas</t>
  </si>
  <si>
    <t xml:space="preserve">Oficina de Relaciones Interinstitucionales </t>
  </si>
  <si>
    <t>Internacionalización</t>
  </si>
  <si>
    <t xml:space="preserve">% de Programas que inician internacionalización de curriculo </t>
  </si>
  <si>
    <t>Talleres de internacionalización del currículo ofertados a los distintos programas académicos</t>
  </si>
  <si>
    <t>Sumatoria de talleres de internacionalización del currículo ofertados a los distintos programas académicos</t>
  </si>
  <si>
    <t>Talleres de internacionalización ofertados en la UPN</t>
  </si>
  <si>
    <t>Incremento anual de proyectos de Aprendizaje Colaborativo Internacional en Línea.</t>
  </si>
  <si>
    <t>(Número de proyectos de Aprendizaje Colaborativo Internacional en Línea vigencia actual / Número de proyectos de Aprendizaje Colaborativo Internacional en Línea de la vigencia anterior) * 100</t>
  </si>
  <si>
    <t xml:space="preserve">% de incremento anual de proyectos de Aprendizaje Colaborativo Internacional </t>
  </si>
  <si>
    <t>Incremento anual de estudiantes UPN que realizan movilidad académica anualmente nacional e internacional</t>
  </si>
  <si>
    <t>(Sumatoria de estudiantes que realizan movilidad académica  nacional e internacional en la vigencia actual / Sumatoria de estudiantes que realizarón movilidad académica  nacional e internacional en la vigencia anterior)*100</t>
  </si>
  <si>
    <t>Oficina de Relaciones
Interinstitucionales/
Comité de Lengua
Extranjera
Ajuste: Oficina de Relaciones
Interinstitucionales</t>
  </si>
  <si>
    <t xml:space="preserve">% de estudiantes que realizan movilidad académica  nacional e internacional </t>
  </si>
  <si>
    <t>Incremento anual de docentes que realizan movilidad académica anualmente nacional e internacional</t>
  </si>
  <si>
    <t>(Sumatoria de docentes que realizan movilidad académica  nacional e internacional en la vigencia actual / Sumatoria de docentes que realizarón movilidad académica  nacional e internacional en la vigencia anterior)*100</t>
  </si>
  <si>
    <t xml:space="preserve">Oficina de Relaciones
Interinstitucionales / Unidades académicas y Vicerrectoría Académica </t>
  </si>
  <si>
    <t xml:space="preserve">% de docentes que realizan movilidad académica  nacional e internacional </t>
  </si>
  <si>
    <t xml:space="preserve">Incremento anual de docentes visitantes que realizan movilidad académica nacional o internacional en la UPN </t>
  </si>
  <si>
    <t>(Número de docentes visitantes que realizan movilidad académica nacional o internacional en la UPN en la vigencia actual / Número de docentes visitantes que realizan movilidad académica nacional o  internacional en la UPN de la vigencia anterior) * 100</t>
  </si>
  <si>
    <t xml:space="preserve">Oficina de Relaciones
Interinstitucionales/
Comité de Lengua
Extranjera
</t>
  </si>
  <si>
    <t>Internacionalización
Docencia</t>
  </si>
  <si>
    <t>% de docentes visitantes que realizan movilidad académica  nacional e internacional en la UPN</t>
  </si>
  <si>
    <t>Incremento anual de estudiantes externos que adelantan movilidad académica en la UPN</t>
  </si>
  <si>
    <t>(Número de estudiantes externos e internacionales que adelantan movilidad académica en la UPN en la vigencia actual / Número de estudiantes externos e internacionales que realizaron  movilidad académica en la UPN  en la vigencia anterior) * 100</t>
  </si>
  <si>
    <t xml:space="preserve">% de estudiantes externos que realizan movilidad académica  nacional e internacional </t>
  </si>
  <si>
    <t xml:space="preserve">Incremento anual de convenios de cooperación académica suscritos a nivel nacional e internacional </t>
  </si>
  <si>
    <t>(Número de convenios de cooperación académica nacional e internacional suscritos anualmente / Total convenios de cooperación identificados en el Observatorio UPN) * 100</t>
  </si>
  <si>
    <t>Oficina de Relaciones
Interinstitucionales/
unidades académicas</t>
  </si>
  <si>
    <t>% de convenios de cooperación academica suscritos</t>
  </si>
  <si>
    <t>Incremento anual de participantes de eventos y encuentros académicos que fortalecen la investigación con otras comunidades académicas nacionales e internacionales (estudiantes, docentes y funcionarios)</t>
  </si>
  <si>
    <t>(Sumatoria de participantes de eventos y encuentros académicos que fortalecen la investigación con otras comunidades académicas nacionales e internacionales año actual / Sumatoria de participantes de eventos y encuentros académicos que fortalecen la investigación con otras comunidades académicas nacionales e internacionales año actual) * 100</t>
  </si>
  <si>
    <t>% de incremento en participantes de eventos anuales</t>
  </si>
  <si>
    <t xml:space="preserve">Nivel de avance en el diseño e implementación de un centro para asuntos de género </t>
  </si>
  <si>
    <t>(Número de actividades diseñadas e implementadas para el centro de asuntos de género de la UPN ejecutadas / Número de actividades  programadas para el centro de asuntos de género de la UPN) * 100</t>
  </si>
  <si>
    <t>Rectoría / Vicerrectorías / Subdirección de Bienestar</t>
  </si>
  <si>
    <t>Rectoría</t>
  </si>
  <si>
    <t xml:space="preserve">% de avance en el diseño e implementación de un Centro para asuntos de géneros </t>
  </si>
  <si>
    <t>ciup/ori/unidades
académicas</t>
  </si>
  <si>
    <t>Subdirección de Gestión de Proyectos</t>
  </si>
  <si>
    <t>Número de escenarios de incidencia internos y externos de la UPN a través de los proyectos que dinamizan la investigación en las unidades académicas</t>
  </si>
  <si>
    <t>Sumatoria de escenarios de incidencia internos y externos de la UPN a través de los proyectos que dinamizan la investigación en las unidades académicas</t>
  </si>
  <si>
    <t>SGP-CIUP</t>
  </si>
  <si>
    <t>escenarios internos y externos de incidencia</t>
  </si>
  <si>
    <t>Balances documentados del estado de la investigación de la UPN en el contexto regional e internacional</t>
  </si>
  <si>
    <t>Sumatoria de documentos con el balance del estado de la investigación de la UPN en el contexto regional e internacional</t>
  </si>
  <si>
    <t xml:space="preserve">Investigación </t>
  </si>
  <si>
    <t>Documentos con el balance del estado de la investigación de la UPN en el contexto regional e internacional</t>
  </si>
  <si>
    <t xml:space="preserve">Nivel de avance en la creación de una instancia para la educación continuada  </t>
  </si>
  <si>
    <t>(Sumatoria de actividades alcanzadas para la creación de  la instancia de educación continuada /Sumatoria de actividades previstas para la creación de  la instancia de educación continuada) * 100</t>
  </si>
  <si>
    <t>VGU / Subdirección de Asesorías y Extensión/unidades académicas
Vicerrectoría de Gestión Universitaria / Subdirección de Asesorías y Extensión/unidades académicas</t>
  </si>
  <si>
    <t xml:space="preserve">% de implementación del avance de la instancia de educación continuada </t>
  </si>
  <si>
    <t>Incremento de la oferta en Programas de Extensión Solidaria y Financiada</t>
  </si>
  <si>
    <t>Incremento de la oferta de programas de extensión en temas de educación para la paz, la memoria, los derechos humanos y la transformación de conflictos, dirigida a diferentes poblaciones y comunidades.</t>
  </si>
  <si>
    <t>CEPAZ / Subdirección de Asesorías y Extensión/unidades académicas</t>
  </si>
  <si>
    <t>CEPAZ</t>
  </si>
  <si>
    <t>Proyecto 2.1.5. Los egresados como agentes de extensión, investigación y proyección social a nivel local, regional, nacional e internacional</t>
  </si>
  <si>
    <t>Egresados que se vinculan a proyectos institucionales misionales o administrativos de la UPN</t>
  </si>
  <si>
    <t>Sumatoria de egresados que se vinculan a proyectos institucionales misionales o administrativos de la UPN</t>
  </si>
  <si>
    <t>Centro de Egresados/ SGP-CIUP/SAE/unidades académico administrativas</t>
  </si>
  <si>
    <t>Centro de Egresados</t>
  </si>
  <si>
    <t>Extensión-egresados</t>
  </si>
  <si>
    <t>Egresados que se vinculan a actividades institucionales misionales o administrativas de la UPN</t>
  </si>
  <si>
    <t>Egresados que reciben incentivos y/o distinciones de la UPN por sus méritos en el ejercicio académico, investigativo, social, cultural o deportivo</t>
  </si>
  <si>
    <t>Sumatoria de egresados que reciben incentivos y/o distinciones de la UPN por sus méritos en el ejercicio académico, investigativo, social, cultural o deportivo.</t>
  </si>
  <si>
    <t>Centro de Egresados/
Consejo de Egresados/
unidades de dirección</t>
  </si>
  <si>
    <t>egresados que reciben incentivos y/o distinciones de la UPN por sus méritos en el ejercicio académico, investigativo, social, cultural o deportivo</t>
  </si>
  <si>
    <t>Centro de Egresados/Consejo de Egresados/unidades de dirección</t>
  </si>
  <si>
    <t xml:space="preserve">100
</t>
  </si>
  <si>
    <t xml:space="preserve">Nivel de constitución de la Red de trabajo colaborativo para consolidar el componente de egresados en la UPN </t>
  </si>
  <si>
    <t>(Número de acciones implementadas para consolidar el componente de egresados de la Red de trabajo colaborativo / Número de acciones previstas para consolidar el componente de egresados de la Red de trabajo colaborativo) * 100</t>
  </si>
  <si>
    <t>% de implementacion de la Red de trabajo colaborativo</t>
  </si>
  <si>
    <t>Proyecto 2.1.6. Mejoramiento de la producción, circulación y apropiación social del conocimiento</t>
  </si>
  <si>
    <t>Número de actividades relacionadas con la ciencia abierta que aporta al posicionamiento de la UPN para la producción, circulación de conocimiento y la proyección social</t>
  </si>
  <si>
    <t>Sumatoria de actividades relacionadas con la ciencia abierta que aporta al posicionamiento de la UPN para la producción y circulación de conocimiento y la proyección social</t>
  </si>
  <si>
    <t>Grupo interno de trabajo editorial</t>
  </si>
  <si>
    <t>Grupo Interno de Trabajo Editorial</t>
  </si>
  <si>
    <t>Investigación- Fondo Editorial</t>
  </si>
  <si>
    <t>Actividades relacionadas con la ciencia abierta que aporta al posicionamiento de la UPN</t>
  </si>
  <si>
    <t>VGU /
Grupo Interno de Trabajo Editorial/
Comité de Publicaciones</t>
  </si>
  <si>
    <t>Incremento de instancias de circulación de conocimiento producido por la UPN</t>
  </si>
  <si>
    <t xml:space="preserve">(Total de instancias de circulación de conocimiento utilizadas en la vigencia actual / Total de instancias de circulación de conocimiento utilizadas en la vigencia anterior) *100 </t>
  </si>
  <si>
    <t>% de incremento de las instancias de circulación de conocimiento producido por la UPN</t>
  </si>
  <si>
    <t>SGP-CIUP/Grupo Inteno de trabajo Editorial</t>
  </si>
  <si>
    <t xml:space="preserve">Tasa de generación de contenidos para las diferentes audiencias que conforman la Comunidad UPN  </t>
  </si>
  <si>
    <t>[Número de contenidos generados para cada uno de los miembros de la Comunidad UPN (estudiantes, docentes, egresados, administrativos)  / total de contenidos  programados (4 por cada unidad con el fin de visibilizar cada grupo de valor)] * 100</t>
  </si>
  <si>
    <t>Subdirección de
Recursos Educativos/
emisora/grupo de
comunicaciones</t>
  </si>
  <si>
    <t>Grupo de Comunicaciones Corporativas</t>
  </si>
  <si>
    <t>Docencia / comunicaciones</t>
  </si>
  <si>
    <t>% de Generación contenidos</t>
  </si>
  <si>
    <t>Incremento de la producción audiovisual de la política de comunicaciones (radio, televisión, redes sociales)</t>
  </si>
  <si>
    <t>(Total  de contenidos comunicativos en diversos formatos realizados en el año actual para ser divulgados y/o socializados por los canales de la UPN / total  de contenidos comunicativos en diversos formatos realizados en el año anterior divulgados y/o socializados por los canales de la UPN )* 100</t>
  </si>
  <si>
    <t>Subdirección de Recursos Educativos/ emisora/grupo de
comunicaciones/CINNDET</t>
  </si>
  <si>
    <t xml:space="preserve">% de incremento de producción audivisual </t>
  </si>
  <si>
    <t>Incremento de la producción de contenidos multimedia de los procesos misionales en la política de comunicaciones (libros, audiolibros, aplicaciones, servicios interactivos, web)</t>
  </si>
  <si>
    <t>(Total producciones de contenidos multimedia de los procesos misionales en la politica de comunicaciones realizados en el año actual / Total producciones de contenidos multimedia de los procesos misionales en el plan de comunicaciones realizados en el año anterior) * 100</t>
  </si>
  <si>
    <t>Subdirección de Recursos Educativos /grupo de comunicaciones/CINNDET/</t>
  </si>
  <si>
    <t>% de incremento de producción de contenidos generado de los procesos misionales</t>
  </si>
  <si>
    <t>20 % de recursos para inversión en el presupuesto UPN</t>
  </si>
  <si>
    <t>Proyecto 3.1.1. Fortalecimiento de las capacidades institucionales para la gestión de más y mejores recursos</t>
  </si>
  <si>
    <t>Porcentaje del presupuesto de gastos destinado a la inversión en la UPN</t>
  </si>
  <si>
    <t>(Recursos de gastos de inversión  anual / Presupuesto de gastos totales de la UPN anual) * 100</t>
  </si>
  <si>
    <t>Vicerrectoría Administrativa y Financiera / Oficina de Desarrollo y Planeación</t>
  </si>
  <si>
    <t>Planeación financiera</t>
  </si>
  <si>
    <t>% de recursos para inversión en el presupuesto UPN</t>
  </si>
  <si>
    <t>Presupuesto sensible a los enfoques de género, la diversidad poblacional y la discapacidad en el plan anual de adquisiciones de la UPN</t>
  </si>
  <si>
    <t>(Sumatoria de presupuesto sensible a los enfoques de género, la diversidad poblacional y la discapacidad identificados en el plan anual de adquisciones de la UPN / Total presupuesto del plan anual de adquisciones de la UPN) * 100</t>
  </si>
  <si>
    <t>Subdirección de Bienestar universitario/Oficina de Desarrollo y planeación</t>
  </si>
  <si>
    <t>% de presupuesto sensible a enfoques diversos</t>
  </si>
  <si>
    <t>Relación de estudiantes por servidor público UPN</t>
  </si>
  <si>
    <t>(Promedio anual de estudiantes de pregrado y posgrado / Número de servidores públicos vinculados para actividades administrativas)</t>
  </si>
  <si>
    <t>Estudiantes x servidor público UPN</t>
  </si>
  <si>
    <t>Proyecto 3.1.3. Mejoramiento de la eficiencia de procesos y sistemas de gestión de la UPN</t>
  </si>
  <si>
    <t>Nivel de desempeño del Modelo Estándar de Control Interno en la UPN</t>
  </si>
  <si>
    <t>Resultado ponderado de los valores obtenidos en el cumplimiento de requisitos de las políticas y dimensiones MECI a través de FURAG</t>
  </si>
  <si>
    <t>Oficina de Control Interno / Oficina de Desarrollo y Planeación</t>
  </si>
  <si>
    <t>Oficina de Control Interno</t>
  </si>
  <si>
    <t>Gestión de control y evaluación</t>
  </si>
  <si>
    <t>% de avance en el desempeño del Modelo Estándar de Control Interno</t>
  </si>
  <si>
    <t>Índice de Desempeño Institucional de la UPN</t>
  </si>
  <si>
    <t xml:space="preserve">Resultado ponderado de los valores obtenidos en el cumplimiento de requisitos de las políticas y dimensiones de MIPG </t>
  </si>
  <si>
    <t>Oficina de Desarrollo y Planeación/dependencias UPN</t>
  </si>
  <si>
    <t>Gestión de calidad</t>
  </si>
  <si>
    <t>% de avance en el nivel de desempeño institucional</t>
  </si>
  <si>
    <t>Porcentaje de procedimientos del mapa de procesos UPN actualizados y/o simplificados</t>
  </si>
  <si>
    <t>(Sumatoria de procedimientos simplificados y/o racionalizados / Total de procedimientos del mapa de procesos UPN) * 100</t>
  </si>
  <si>
    <t>Oficina de Desarrollo
y Planeación/líderes
de proceso</t>
  </si>
  <si>
    <t>Gestión de Calidad</t>
  </si>
  <si>
    <t>% de procedimientos simplificados y/o racionalizados</t>
  </si>
  <si>
    <t>Efectividad en la ejecución del Plan Anual de Adquisiciones</t>
  </si>
  <si>
    <t>(Total presupuesto del PAA ejecutado / Total presupuesto de la UPN  que requiere procesos contractuales en la vigencia) * 100</t>
  </si>
  <si>
    <t xml:space="preserve">Vicerrectoría Administrativa/ Subdirección de Servicios Generales/unidades ejecutoras / Subdirección Financiera / Oficina de Desarrollo y Planeación / Grupo de contratación. </t>
  </si>
  <si>
    <t>Subdirección Financiera</t>
  </si>
  <si>
    <t>Gestión Financiera</t>
  </si>
  <si>
    <t>% de ejecución de los Planes Anuales de Adquisiciones</t>
  </si>
  <si>
    <t>Porcentaje de funcionarios beneficiados con actividades del plan de bienestar y capacitación para administrativos de la UPN</t>
  </si>
  <si>
    <t>(Número de funcionarios beneficiados con actividades del plan de bienestar y capacitación de la UPN / Total funcionarios UPN) * 100</t>
  </si>
  <si>
    <t>Vicerrectoría
Administrativa/
Subdirección de
Personal</t>
  </si>
  <si>
    <t xml:space="preserve">Subdirección de Personal </t>
  </si>
  <si>
    <t>% de admnistrativos beneficiados con el Plan de Bienestar y Capacitación UPN</t>
  </si>
  <si>
    <t>Porcentaje de implementación del plan de adquisiciones verdes de la UPN</t>
  </si>
  <si>
    <t>Número de ítems del Plan de adquisiciones de la UPN con especificaciones verdes/ número total de ítems incluidos en el Plan de adquisiciones de la UPN</t>
  </si>
  <si>
    <t>Vicerrectoría Administrativa / Sistema de Gestión Ambiental / Subdirección de Servicios Generales / Áreas ejecutores del PAA</t>
  </si>
  <si>
    <t>Sistema de Gestión Ambiental</t>
  </si>
  <si>
    <t>% de implementación del plan de adquisiciones verdes de la UPN</t>
  </si>
  <si>
    <t>No cuenta con línea base</t>
  </si>
  <si>
    <t>Mejoramiento del Servicio de Transporte de la UPN</t>
  </si>
  <si>
    <t>(Número de iniciativas implementadas para el mejoramiento del servicio del parque automotor / Número de iniciativas proyectadas para el mejoramiento del servicio del parque automotor)*100</t>
  </si>
  <si>
    <t>Vicerrectoría Administrativa y Financiera/ SSG - Transporte</t>
  </si>
  <si>
    <t>Subdirección de Servicios Generales</t>
  </si>
  <si>
    <t>Gestión de Servicios</t>
  </si>
  <si>
    <t>% de mejoramiento del Servicio de Transporte de la UPN</t>
  </si>
  <si>
    <t>Proyecto 3.1.4. Modernización de la infraestructura tecnológica y los sistemas de información de la UPN</t>
  </si>
  <si>
    <t>Nivel de implementación del Plan Estratégico de Tecnologías de la Información</t>
  </si>
  <si>
    <t>(No. de Fases realizadas del Plan Estratégico de Tecnologías de la Información  / No. de Fases  programadas en el Plan Estratégico de Tecnologías de la Información) * 100</t>
  </si>
  <si>
    <t>Subdirección de
Gestión de Sistemas de
Información</t>
  </si>
  <si>
    <t>Subdirección de Gestión de Sistemas de Información</t>
  </si>
  <si>
    <t>Gestión de Sistemas Informaticos</t>
  </si>
  <si>
    <t>% de implementación del Plan Estratégico de Tecnologías de la Información</t>
  </si>
  <si>
    <t>Porcentaje de articulación de Sistemas de información</t>
  </si>
  <si>
    <t>(Número soluciones informáticas articuladas / Número total de soluciones informáticas de la UPN) * 100</t>
  </si>
  <si>
    <t>% de articulación de Sistemas de Información</t>
  </si>
  <si>
    <t>Nivel de implementación del Campus Virtual de la UPN</t>
  </si>
  <si>
    <t>(Número de condiciones institucionales y de programa implementados en el campus virtual  / Número total de condiciones previstos a implementar) * 100</t>
  </si>
  <si>
    <t>Subdirección de Gestión de Sistemas de Información / CINNDET</t>
  </si>
  <si>
    <t>% de implementación del Campus Virtual UPN</t>
  </si>
  <si>
    <t>Tableros de información oficial de la UPN dispuestos en la WEB de la universidad para la consulta de la comunidad educativa</t>
  </si>
  <si>
    <t>Sumatoria de tableros con información oficial de la UPN dispuestos en aplicativos de consulta dinámica en la página WEB UPN</t>
  </si>
  <si>
    <t>Oficina de Desarrollo
y Planeación / Subdirección de Sistemas / Observatorio OCPE</t>
  </si>
  <si>
    <t xml:space="preserve">Tableros con la información oficial dispuestos en la WEB de la UPN </t>
  </si>
  <si>
    <t>Proyecto 3.1.5. Consolidación de la gestión documental, bases de datos, repositorio y memoria institucional de la UPN</t>
  </si>
  <si>
    <t>Porcentaje de documentos con valor histórico digitalizados.</t>
  </si>
  <si>
    <t>(Número de subseries documentales con valor histórico digitalizados / Número de subseries documentales con valor histórico identificadas) * 100</t>
  </si>
  <si>
    <t>Grupo Interno de Trabajo de Gestión Documental  - GDO</t>
  </si>
  <si>
    <t>Grupo Interno de Trabajo de Gestión Documental - GDO</t>
  </si>
  <si>
    <t>Gestión Documental</t>
  </si>
  <si>
    <t>% de subseries documentales digitalizadas</t>
  </si>
  <si>
    <t>Vicerrectoría Académica/ Subdirección de Biblioteca, Documentación y Recursos Bibliográficos</t>
  </si>
  <si>
    <t>Subdirección de Biblioteca y Recursos Bibliográficos</t>
  </si>
  <si>
    <t>Gestión de Información Bibliográfica</t>
  </si>
  <si>
    <t>Construcción de la Facultad de Educación Física (Valmaría)</t>
  </si>
  <si>
    <t>Sumatoria de actividades ejecutadas en el proyecto de construcción Valmaría /  Número de actividades previstas en el Proyecto Valmaría
junidad de medida</t>
  </si>
  <si>
    <t>% de ejecución proyecto Valmaría</t>
  </si>
  <si>
    <t>Incrementar la cantidad de metros cuadrados construidos destinados para actividades administrativas por estudiante en la UPN</t>
  </si>
  <si>
    <t>Cantidad de metros cuadrados construidos destinados para actividades administrativas / Número de estudiantes activos de pregrado, posgrado, convenios y extensión.</t>
  </si>
  <si>
    <t>metros cuadrados por estudiante destinados para actividades administrativas</t>
  </si>
  <si>
    <t>Incrementar la cantidad de metros cuadrados construidos destinados para actividades académicas por estudiante en la UPN</t>
  </si>
  <si>
    <t>Cantidad de metros cuadrados construidos destinados para actividades académicas / Número de estudiantes activos de pregrado, posgrado, convenios y extensión.</t>
  </si>
  <si>
    <t>metros cuadrados por estudiante destinados para actividades académicas</t>
  </si>
  <si>
    <t>Porcentaje de implementación del Plan Maestro de Infraestructura de la UPN (PMI-UPN)</t>
  </si>
  <si>
    <t>(Total de obras de infraestructura y dotaciones especializadas realizadas en las instalaciones UPN / Total de obras de infraestructura y dotaciones especializadas programadas en el Plan Maestro de Infraestructura de la UPN (PMI-UPN)) * 100</t>
  </si>
  <si>
    <t>% avance plan maestro de infraestructura</t>
  </si>
  <si>
    <t>Espacios intervenidos para aumentar la accesibilidad para las personas en condiciones de discapacidad</t>
  </si>
  <si>
    <t>Sumatoria de espacios intervenidos para aumentar la accesibilidad para las personas en condiciones de discapacidad / Número de espacios identificados para mejorar la accesibilidad.</t>
  </si>
  <si>
    <t>Vicerrectoría Administrativa y Financiera/ Subdirección de Servicios Generales/Grupo de Planta Física</t>
  </si>
  <si>
    <t>% de espacios intervenidos para aumentar la accesibilidad</t>
  </si>
  <si>
    <t>Cobertura de estudiantes que participan o se benefician anualmente de los programas del Plan Integral de Bienestar Universitario</t>
  </si>
  <si>
    <t>(Número de Estudiantes que participan o se benefician anualmente de los programas del Plan Integral de Bienestar Universitario / Total Estudiantes anuales de la UPN) * 100</t>
  </si>
  <si>
    <t>% de beneficiarios plan integral de bienestar</t>
  </si>
  <si>
    <t>No se cuenta con línea base</t>
  </si>
  <si>
    <t>Vicerrectoría Académica/unidades académicas/Rectoría /Oficina de Relaciones Interinstitucionales</t>
  </si>
  <si>
    <t>Cobertura de estudiantes beneficiados semestralmente con el servicio de restaurante y cafetería de la Universidad</t>
  </si>
  <si>
    <t>(Sumatoria de estudiantes beneficiados semestralmente con el servicio de restaurante y cafetería de la Universidad / Total estudiantes semestrales en UPN)*100</t>
  </si>
  <si>
    <t>Subdirección de Bienestar</t>
  </si>
  <si>
    <t>% de estudiantes beneficiados del servicio de restaurante y cafetería</t>
  </si>
  <si>
    <t>Porcentaje de eventos en donde se garantiza la participación de grupos o delegaciones deportivas, culturales y artísticos representativas de la UPN</t>
  </si>
  <si>
    <t>(Sumatoria de eventos en donde se garantiza la participación de grupos o delegaciones deportivas, culturales y artísticos representativas de la UPN / Total eventos previstos anualmente para la participación de grupos o delegaciones deportivas, culturales y artísticos representativas de la UPN ) * 100</t>
  </si>
  <si>
    <t>Subdirección de Bienestar/Programa de Cultura / Programa Deporte y Recreación</t>
  </si>
  <si>
    <t>% de cobertura de eventos con representación UPN</t>
  </si>
  <si>
    <t>NO aplica</t>
  </si>
  <si>
    <t>Cobertura de beneficiarios de los talleres de cultura, deporte y recreación ofertados a la comunidad universitaria</t>
  </si>
  <si>
    <t>(Sumatoria de beneficiarios de los talleres de cultura, deporte y recreación ofertados a la comunidad universitaria / Total miembros de la comunidad educativa) * 100</t>
  </si>
  <si>
    <t>% de beneficiarios de programas de cultura, deporte y recreación</t>
  </si>
  <si>
    <t>Cobertura de estudiantes beneficiados con incentivos económicos por medio de monitorias académicas y de gestión institucional</t>
  </si>
  <si>
    <t>(Sumatoria  de estudiantes beneficiados con incentivos economicos por medio de monitorías académicas semestralmente / Total estudiantes semestrales en UPN)*100</t>
  </si>
  <si>
    <t>% de estudiantes semestrales beneficiados por medio de monitorias academicas</t>
  </si>
  <si>
    <t xml:space="preserve">Porcentaje de monitores beneficiados por el programa de Apoyo a Servicios Estudiantiles-ASE </t>
  </si>
  <si>
    <t>(Sumatoria  de estudiantes beneficiados monitores  beneficiados por el  programa de Apoyo a Servicios Estudiantiles-ASE semestralmente / Total monitores semestrales UPN)</t>
  </si>
  <si>
    <t>% de monitores beneficiados con Apoyo a Servicios Estudiantiles</t>
  </si>
  <si>
    <t>Incremento de beneficiarios de espacios de formación deportiva abiertos a la comunidad universitaria y a la comunidad en general</t>
  </si>
  <si>
    <t>(Sumatoria de espacios de formación deportiva abiertos a la comunidad universitaria y a la comunidad en general actual / Sumatoria de espacios de formación deportiva abiertos a la comunidad universitaria y a la comunidad en general de la vigencia anterior) *100</t>
  </si>
  <si>
    <t xml:space="preserve">Subdirección de Bienestar/Programa de Deporte/Facultad de Educación Física </t>
  </si>
  <si>
    <t>% de beneficiarios de espacios de formación deportiva</t>
  </si>
  <si>
    <t>Cobertura de beneficiarios de las líneas del programa para el fortalecimiento apoyo psicosocial de la comunidad universitaria (PAP)</t>
  </si>
  <si>
    <t>(Sumatoria de beneficiarios de las líneas para el fortalecimiento apoyo psicosocial de la comunidad universitaria (PAP) / Total miembros de la comunidad educativa) * 100</t>
  </si>
  <si>
    <t>Subdirección de Bienestar/ Programa de Apoyo Psicosocial</t>
  </si>
  <si>
    <t>% de beneficiarios de actividades de apoyo psicosocial</t>
  </si>
  <si>
    <t>Cobertura de beneficiarios de las acciones para el fortalecimiento de la salud, apoyo odontológico, fisioterapia y orientación psicológica</t>
  </si>
  <si>
    <t>(Sumatoria de beneficiarios de las acciones para el fortalecimiento de la salud (apoyo médico y odontológico,  fisioterapia y orientación psicológica) / Total miembros de la comunidad educativa) * 100</t>
  </si>
  <si>
    <t>% de beneficiarios las acciones para el fortalecimiento de la salud</t>
  </si>
  <si>
    <t>Proyecto 4.1.2. Fortalecimiento e implementación del Protocolo de prevención, atención y sanción de violencias basadas en género y la Política de Género y Cuidado de la UPN</t>
  </si>
  <si>
    <t>Porcentaje de efectividad anual en la atención de casos identificados y definidos como violencias basadas en género (VBG)</t>
  </si>
  <si>
    <t>(Cantidad de casos atendidos anualmente / Cantidad de casos identificados y definidos anualmente como VBG en la UPN) * 100</t>
  </si>
  <si>
    <t>Comité de Transversalización de Género/unidades académicas/unidades directivas/ SBU</t>
  </si>
  <si>
    <t>% de cobertura acciones para protocolo, atención y sancion de violencias basadas en género</t>
  </si>
  <si>
    <t>Porcentaje de sistemas de información con variables de identidad de género, orientación sexual, pertenencia étnica ancestral, reconocimiento poblacional y discapacidad.</t>
  </si>
  <si>
    <t xml:space="preserve">(Número de sistemas de información con las variables de identidad de genero, orientación sexual y pertenencia étnica ancestral, reconocimiento poblacional y discapacidad / Número de sistemas de información institucionales de la UPN) * 100.  </t>
  </si>
  <si>
    <t xml:space="preserve">Subdirección de bienestar/Subdirección de servicios informaticos </t>
  </si>
  <si>
    <t>% de sistemas de información con variables de identidad de género, orientación sexual, pertenencia étnica ancestral, reconocimiento poblacional y discapacidad.</t>
  </si>
  <si>
    <t xml:space="preserve">No disponible </t>
  </si>
  <si>
    <t>Proyecto 4.1.3. Acompañamiento académico, psicosocial y de prevención, identificación y atención en salud mental a la diversidad poblacional universitaria</t>
  </si>
  <si>
    <t xml:space="preserve">Porcentaje de estudiantes caracterizados que ingresan por la modalidad de educación inclusiva </t>
  </si>
  <si>
    <t xml:space="preserve">Porcentaje de estudiantes admitidos que acceden a espacios psicoeducativos orientados a la población diferencial </t>
  </si>
  <si>
    <t>(Cantidad de estudiantes admitidos que acceden a espacios psicoeductativos orientados a la poblacion diferencial / Total de estudiantes que ingresan a través del proceso de admisiones inclusivas )* 100</t>
  </si>
  <si>
    <t xml:space="preserve">Vicerrectoría Académica/ SAD / unidades académicas/ Subdirección de Bienestar Universitario -PAP </t>
  </si>
  <si>
    <t>% de estudiantes admitidos que acceden a espacios psicoeductativos</t>
  </si>
  <si>
    <t>Número de beneficiarios de espacios formativos y campañas de atención y acompañamiento a integrantes de la comunidad universitaria para prevenir o atender la adicción y el consumo de sustancias psicoactivas.</t>
  </si>
  <si>
    <t>Sumatoria de espacios formativos y campañas de atención y acompañamiento a integrantes de la comunidad universitaria para prevenir o atender la adicción y el consumo de sustancias psicoactivas.</t>
  </si>
  <si>
    <t>Subdirección de Bienestar - Salud - Convivencia -PAP</t>
  </si>
  <si>
    <t>Espacios o campañas para prevenir adicción o sustancias psicoactivas</t>
  </si>
  <si>
    <t>Programa 4.2. Convivencia formativa y restaurativa: El conflicto como experiencia</t>
  </si>
  <si>
    <t>Proyecto 4.2.1. Formación ética y política para impulsar la participación de la comunidad universitaria, el entorno saludable, la ética del cuidado, la convivencia, la paz y la reconciliación</t>
  </si>
  <si>
    <t>Beneficiarios de espacios de formación en derechos humanos para la Comunidad Universitaria</t>
  </si>
  <si>
    <t>Sumatoria de beneficiarios de los espacios de formación en derechos humanos</t>
  </si>
  <si>
    <t xml:space="preserve">Subdirección de Bienestar/ unidades académicas/ proyecto cepaz </t>
  </si>
  <si>
    <t>Beneficiarios de espacios de formación en derechos humanos</t>
  </si>
  <si>
    <t>Estatuto de Participación UPN adoptado y socializado</t>
  </si>
  <si>
    <t>Sumatoria de estatutos de participación UPN adoptados y socializados</t>
  </si>
  <si>
    <t>Subdirección de Personal/cuerpos colegiados/sindicatos/Secretaría General/Subdirección de bienestar</t>
  </si>
  <si>
    <t>Secretaría General</t>
  </si>
  <si>
    <t>Gestión para el Gobierno Universitario</t>
  </si>
  <si>
    <t>Estatuto de participación adoptado y socializado</t>
  </si>
  <si>
    <t>Regulación de los puestos de ventas informales al interior de la UPN</t>
  </si>
  <si>
    <t>Sumatoria de puestos de ventas informales regulados al interior de la Universidad</t>
  </si>
  <si>
    <t xml:space="preserve">Subdirección de Bienestar / Programa de Apoyos Socioeconómicos </t>
  </si>
  <si>
    <t>puestos de ventas informales al interior de la UPN regulados.</t>
  </si>
  <si>
    <t>Cobertura de participantes de espacios y acciones para fortalecer la identidad y el sentido de pertenencia a la Universidad (estudiantes, docentes y funcionarios)</t>
  </si>
  <si>
    <t>(Sumatoria de participantes de espacios y acciones para fortalecer la identidad y el sentido de pertenencia a la Universidad (estudiantes, docentes y funcionarios) / Total estudiantes, docentes y funcionarios UPN) * 100</t>
  </si>
  <si>
    <t xml:space="preserve">Subdirección de Bienestar/ Programa de Convivencia </t>
  </si>
  <si>
    <t>% de participantes para fortalecer identidad y pertenencia</t>
  </si>
  <si>
    <t>Proyectos de formación para construir apuestas políticas y sensibles relacionadas con pueblos originarios y grupos minoritarios</t>
  </si>
  <si>
    <t>Proyecto 4.2.2. Diseñar e implementar un programa de manejo de conflictos con enfoque restaurativo</t>
  </si>
  <si>
    <t>Número de propuestas alternativas diseñadas y ejecutadas por CEPAZ o con otras unidades académicas</t>
  </si>
  <si>
    <t>Sumatoria de propuestas alternativas diseñadas y ejecutadas por CEPAZ o con otras unidades académicas</t>
  </si>
  <si>
    <t xml:space="preserve">Vicerrectoría de Gestión  Universitaria/Doctorado/ CEPAZ </t>
  </si>
  <si>
    <t>propuestas alternativas diseñadas y ejecutadas por CEPAZ o con otras unidades académicas</t>
  </si>
  <si>
    <t>Experiencias sobre educación para la paz, la memoria y en derechos humanos en las que han participado docentes, estudiantes, egresados y otros colectivos de las unidades académicas de la UPN y aliados estratégicos</t>
  </si>
  <si>
    <t>Sumatoria de experiencias sistematizadas sobre educación para la paz, la memoria y en derechos humanos en las que han participado docentes, estudiantes, egresados y otros colectivos de las unidades académicas de la UPN y aliados estratégicos</t>
  </si>
  <si>
    <t>Vicerrectoria Gestión Universitaria- Facultad Educación</t>
  </si>
  <si>
    <t>VGU</t>
  </si>
  <si>
    <t>experiencias sistematizadas sobre educación para la paz, la memoria y en derechos humanos</t>
  </si>
  <si>
    <t>Ejercicios de formación e investigación en educación para la paz, la memoria y en derechos humanos, que posibilitan la participación de la comunidad universitaria y de aliados estratégicos de la UPN, contribuyen a la no repetición y al mejoramiento de la convivencia social y universitaria</t>
  </si>
  <si>
    <t>Sumatoria de ejercicios de formación e investigación en educación para la paz, la memoria y en derechos humanos, diseñados e implementados, que posibilitan la participación de la comunidad universitaria y de aliados estratégicos de la UPN, contribuyen a la no repetición y al mejoramiento de la convivencia social y universitaria</t>
  </si>
  <si>
    <t>ejercicios diseñados e implementados</t>
  </si>
  <si>
    <t>Escenarios de política pública asociados con las agendas para la paz, la memoria y los derechos humanos en los que el CEPAZ hace incidencia a través de propuestas educativas y pedagógicas.</t>
  </si>
  <si>
    <t>Sumatoria de escenarios de política pública en los que CEPAZ hace incidencia en términos educativos y pedagógicos</t>
  </si>
  <si>
    <t>escenarios de política pública en los que CEPAZ hace incidencia en términos educativos y pedagógicos</t>
  </si>
  <si>
    <t>Espacios de formación, mediación, sanación y restauración de derechos, implementados en cada semestre</t>
  </si>
  <si>
    <t>Sumatoria de espacios de formación, mediación, sanación y restauración de derechos, implementados en cada semestre</t>
  </si>
  <si>
    <t>Espacios de formación en restauración de derechos</t>
  </si>
  <si>
    <t xml:space="preserve">Porcentaje de estudiantes que se benefician de un programa institucionalizado para el acompañamiento académico. </t>
  </si>
  <si>
    <t>% de estudiantes
beneficiarios del
programa
acompañamiento
académico</t>
  </si>
  <si>
    <t>IPN</t>
  </si>
  <si>
    <t>Instituto Pedagógico</t>
  </si>
  <si>
    <t>Grupos inscritos</t>
  </si>
  <si>
    <t>Sumatoria de grupos inscritos en  diplomados, seminarios y otras ofertas de educación continua, en modalidad virtual, presencial o mixta, para el público en general, o a través de convenios o alianzas</t>
  </si>
  <si>
    <t>Oferta de educación continua en modalidad virtual, presencial o mixta</t>
  </si>
  <si>
    <t>Sumatoria de convenios y alianzas estratégicas activas con Escuelas Normales Superiores del país.</t>
  </si>
  <si>
    <t xml:space="preserve">Sumatoria de proyectos SARES con énfasis educativo  e impacto en los sectores educativo, deportivo, cultural, artístico  y/o social </t>
  </si>
  <si>
    <t>(Sumatoria de programas académicos con mejoras orientadas al fortalecimiento de la flexibilidad curricular /  Total de programas de posgrado de la UPN) * 100</t>
  </si>
  <si>
    <t>Número de profesores que participan en seminarios y cursos de formación en lenguas extranjeras.</t>
  </si>
  <si>
    <t>Sumatoria de profesores que participan en seminarios y cursos de formación en lenguas extranjeras.</t>
  </si>
  <si>
    <t>Vicerrectoría Académica / Centro de Lenguas / Departamento de Lenguas</t>
  </si>
  <si>
    <t>Beneficiarios de la formación en otras lenguas (señas, braille, lenguas indígenas, etc.)</t>
  </si>
  <si>
    <t>Vicerrectoría Académica/Vicerrectoría de Gestión Universitaria/Manos y Pensamientos/SAE/Centro de Lenguas/Centro Tiflotecnológico</t>
  </si>
  <si>
    <t>Vicerrectoría de Gestión Universitaria/Centro de Lenguas / Subdirección de Asesorías y Extensión</t>
  </si>
  <si>
    <t>Porcentaje de avance del documento de propuesta de reforma, diseñado con la participación de diferentes actores</t>
  </si>
  <si>
    <t>Porcentaje de avance del documento de reforma, diseñado con la participación de diferentes actores y aprobado en los órganos colegiados</t>
  </si>
  <si>
    <t>Porcentaje de avance en el diseño del Sistema de Evaluación de Profesores</t>
  </si>
  <si>
    <t>Vicerrectoría Académica/Consejo académico/unidades académicas/Subdirección de Asesorías y Extensión</t>
  </si>
  <si>
    <t>Número de trabajos enfocados en investigación, proyección social y extensión que articulan las prácticas del IPN</t>
  </si>
  <si>
    <t>Sumatoria de los trabajos de investigación,  proyección social y extensión que articulan las prácticas del IPN</t>
  </si>
  <si>
    <t xml:space="preserve">Suma
</t>
  </si>
  <si>
    <t>Sumatoria de practicantes y pasantes en escenarios de investigación e innovación pedagógica y didáctica</t>
  </si>
  <si>
    <t>VAC/VGU/SGP-CIUP/SAE/Unidades Académicas</t>
  </si>
  <si>
    <t xml:space="preserve">Practicantes y pasantes en escenarios de investigación e innovación pedagógica y didáctica  </t>
  </si>
  <si>
    <t>Sumatoria de documentos que establecen procesos académicos para el doble programa, el doble título y la implementación del núcleo común.</t>
  </si>
  <si>
    <t>Proyectos cofinanciados o interinstitucionales que se concretan para realizar investigación e incidencia académica, política y social</t>
  </si>
  <si>
    <t>Sumatoria de Proyectos cofinanciados o interinstitucionales que se concretan para realizar investigación e incidencia académica, política y social</t>
  </si>
  <si>
    <t>Estudiantes vinculados a semilleros de investigación y como monitores en proyectos de investigación que fortalecen la formación en investigación</t>
  </si>
  <si>
    <t>Estudiantes vinculados como monitores y semilleros en proyectos de investigación</t>
  </si>
  <si>
    <t>Vicerrectoría de Gestión Universitaria / Subdirección de Asesorías y Extensión/unidades académicas</t>
  </si>
  <si>
    <t>Sumatorias de Proyectos de extensión solidaria y/o financiada elaboradas en la vigencia actual</t>
  </si>
  <si>
    <t>Proyectos de extensión solidaria y/o financiada</t>
  </si>
  <si>
    <t xml:space="preserve">Programas de extensión en temas de paz, transformación de conflictos </t>
  </si>
  <si>
    <t>Sumatoria de programas de extensión de la UPN ofertados en la vigencia</t>
  </si>
  <si>
    <t>Nivel de constitución e implementación de la Bolsa de Empleo o su equivalente</t>
  </si>
  <si>
    <t>(Número de fases que se cumplen para lograr la constitución e implementación de la bolsa de empleo / Número de fases previstas para lograr la constitución e implementación de la bolsa de empleo) * 100</t>
  </si>
  <si>
    <t>% de avance en la constitución e implementación de la Bolsa de Empleo o su equivalente</t>
  </si>
  <si>
    <t xml:space="preserve">Incremento de la producción editorial académica e investigativa de la UPN </t>
  </si>
  <si>
    <t xml:space="preserve">Sumatoria de libros publicados </t>
  </si>
  <si>
    <t>Producción académica e investigativa</t>
  </si>
  <si>
    <t xml:space="preserve">Incremento de la producción editorial de la UPN </t>
  </si>
  <si>
    <t>Sumatoria de libros, revistas científicas, revistas académicas, audiolibros, documentos institucionales publicados año</t>
  </si>
  <si>
    <t xml:space="preserve">69
</t>
  </si>
  <si>
    <t>Productos editoriales de la UPN</t>
  </si>
  <si>
    <t>Usuarios de bases de datos bibliográficas, títulos o ejemplares de libros, revistas o documentos disponibles</t>
  </si>
  <si>
    <t>Sumatoria de usuarios de bases de datos bibliográficas, títulos o ejemplares de libros, revistas o documentos disponibles</t>
  </si>
  <si>
    <t>Usuarios de recursos bibliográficos</t>
  </si>
  <si>
    <t>(Número de estudiantes beneficiarios semestralmente del programa de acompañamiento académico / Total estudiantes semestralmente de la UPN) * 100</t>
  </si>
  <si>
    <t>(Número de estudiantes caracterizados que ingresan por la modalidad de educación inclusiva / Total de estudiantes con requerimientos de educacion inclusiva) * 100</t>
  </si>
  <si>
    <t>Vicerrectoría Académica/ Admisiones y registro / unidades académicas/ Subdirección de Bienestar Universitario -PAP / Docentes asesores de cohorte</t>
  </si>
  <si>
    <t>% de estudiantes de educación inclusiva caracterizados</t>
  </si>
  <si>
    <t xml:space="preserve">Sumatoria de Propuestas relacionadas con pueblos originarios y/o grupos minoritarios elaboradas en la vigencia actual </t>
  </si>
  <si>
    <t>Vicerrectoría académica/Consejo académico/unidades académicas/Subdirección de Asesorías y Extensión</t>
  </si>
  <si>
    <t>Propuestas de formación relacionadas con pueblos originarios y/o grupos minoritarios</t>
  </si>
  <si>
    <t>Beneficiarios (practicantes y pasantes) de escenarios de investigación e innovación pedagógica y didáctica</t>
  </si>
  <si>
    <t>Centro de Responsabilidad</t>
  </si>
  <si>
    <t xml:space="preserve">
Municipios con presencia Institucional UPN</t>
  </si>
  <si>
    <t>Docentes que participan en Seminarios y Cursos de formación en lenguas extranjeras.</t>
  </si>
  <si>
    <t xml:space="preserve">Docencia
</t>
  </si>
  <si>
    <t xml:space="preserve">Proyectos cofinanciados o interinstitucionales concretados  </t>
  </si>
  <si>
    <t xml:space="preserve">
Sumatoria de estudiantes vinculados a semilleros y como monitores de investigación</t>
  </si>
  <si>
    <t xml:space="preserve">44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</si>
</sst>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0"/>
      <color theme="0"/>
      <name val="Calibri"/>
      <family val="2"/>
    </font>
    <font>
      <b/>
      <sz val="9"/>
      <color rgb="FFFFFFFF"/>
      <name val="Calibri"/>
      <family val="2"/>
    </font>
    <font>
      <b/>
      <sz val="12"/>
      <color theme="0"/>
      <name val="Calibri"/>
      <family val="2"/>
    </font>
    <font>
      <b/>
      <sz val="9"/>
      <color theme="0"/>
      <name val="Calibri"/>
      <family val="2"/>
    </font>
    <font>
      <b/>
      <sz val="8"/>
      <color theme="0"/>
      <name val="Calibri"/>
      <family val="2"/>
    </font>
    <font>
      <b/>
      <sz val="11"/>
      <color theme="0"/>
      <name val="Calibri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8"/>
      <color rgb="FFC00000"/>
      <name val="Calibri"/>
      <family val="2"/>
      <scheme val="minor"/>
    </font>
    <font>
      <sz val="8"/>
      <name val="Arial"/>
      <family val="2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14" fontId="12" fillId="0" borderId="0" xfId="0" applyNumberFormat="1" applyFont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14" fontId="12" fillId="0" borderId="4" xfId="0" applyNumberFormat="1" applyFont="1" applyFill="1" applyBorder="1" applyAlignment="1">
      <alignment horizontal="center" vertical="center" wrapText="1"/>
    </xf>
    <xf numFmtId="2" fontId="12" fillId="0" borderId="4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center" vertical="center" wrapText="1"/>
    </xf>
    <xf numFmtId="14" fontId="12" fillId="0" borderId="9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 wrapText="1"/>
    </xf>
  </cellXfs>
  <cellStyles count="1"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family val="2"/>
        <scheme val="none"/>
      </font>
      <fill>
        <patternFill patternType="solid">
          <fgColor indexed="64"/>
          <bgColor rgb="FF00B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sanabriaa\Downloads\Indicadores%20PDI%202022-2026%20V4%20-%2005%20mayo%20d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dagogicaedu-my.sharepoint.com/personal/jeespitias_upn_edu_co/Documents/Documentos/JhonE/PDI/PDI%202020-2026/Indicadores%20PDI%202022-2026%20V4%20-%2017Abr2023%20jef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7Abr2023"/>
      <sheetName val="plan de acción"/>
      <sheetName val="Bateria PDI"/>
      <sheetName val="Cuadros PDI"/>
      <sheetName val="Estructura"/>
      <sheetName val="Hoja2"/>
      <sheetName val="eliminado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7Abr2023"/>
      <sheetName val="Bateria PDI"/>
      <sheetName val="Cuadros PDI"/>
      <sheetName val="Estructura"/>
      <sheetName val="Hoja2"/>
      <sheetName val="eliminado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AC4486-7B88-43AB-A694-DF08596A11BD}" name="Tabla6" displayName="Tabla6" ref="A4:V116" totalsRowShown="0" headerRowDxfId="26" dataDxfId="24" headerRowBorderDxfId="25" tableBorderDxfId="23" totalsRowBorderDxfId="22">
  <autoFilter ref="A4:V116" xr:uid="{2B55FFAE-C293-49B2-8F30-BC3E7F55E4FE}"/>
  <tableColumns count="22">
    <tableColumn id="1" xr3:uid="{80CE095E-4D34-4766-861C-B6A9EB314276}" name="No. Ant" dataDxfId="21"/>
    <tableColumn id="21" xr3:uid="{D4401A14-4DF8-4058-84DC-886DB1F4E35D}" name="NO." dataDxfId="20"/>
    <tableColumn id="2" xr3:uid="{E9EB7D11-75D3-47EF-B15E-3C5A22E7A00A}" name="EJES" dataDxfId="19"/>
    <tableColumn id="3" xr3:uid="{6AE347F5-73EB-4713-964B-FDC000FCA806}" name="PROGRAMAS" dataDxfId="18"/>
    <tableColumn id="4" xr3:uid="{BF4EB313-0D9E-4467-89DB-60ED5EA7A7E5}" name="PROYECTOS ESTRATÉGICOS" dataDxfId="17"/>
    <tableColumn id="5" xr3:uid="{98ECBD9B-B372-43F7-8E28-32A6B0AC8FF7}" name="INDICADOR" dataDxfId="16"/>
    <tableColumn id="22" xr3:uid="{E50149E8-4468-442D-99CA-849ADC88561B}" name="Tipo de Incidencia Estratégica" dataDxfId="15"/>
    <tableColumn id="6" xr3:uid="{D4ECD724-AFEB-4598-80CA-7AE1D3D00F1A}" name="Fórmula del Indicador" dataDxfId="14"/>
    <tableColumn id="7" xr3:uid="{45A4E83C-BE32-44CE-BC13-261154E37F0E}" name="INVOLUCRADOS" dataDxfId="13"/>
    <tableColumn id="8" xr3:uid="{E7574C5E-7275-4D85-8ABA-B6469CA78028}" name="Líder PDI" dataDxfId="12"/>
    <tableColumn id="9" xr3:uid="{24FEE352-BC8E-41B9-A7BC-4736F6F2ADA1}" name="RESPONSABLE ÚNICO" dataDxfId="11"/>
    <tableColumn id="10" xr3:uid="{64A4AA12-D543-43D0-B51E-3EBCC7B2D7B4}" name="Proceso" dataDxfId="10"/>
    <tableColumn id="23" xr3:uid="{33C0958A-6734-4D2F-B2B0-8D7642482033}" name="CANTIDAD PDI" dataDxfId="9"/>
    <tableColumn id="11" xr3:uid="{EEBBAD0A-92F9-4473-846D-A54A75C167ED}" name="UD. MEDIDA" dataDxfId="8"/>
    <tableColumn id="13" xr3:uid="{5FA986C7-5DBF-4D21-8D9F-89A4C178A5C1}" name="Meta PDI" dataDxfId="7">
      <calculatedColumnFormula>IF(M5="","",(M5&amp;" "&amp;N5))</calculatedColumnFormula>
    </tableColumn>
    <tableColumn id="14" xr3:uid="{4D25E820-523F-404D-8FF3-725307A98943}" name="TIPO DE MEDICIÓN" dataDxfId="6"/>
    <tableColumn id="15" xr3:uid="{0A8C7AFC-8512-4B93-AB72-9C73157E6A92}" name="LB (2022)" dataDxfId="5"/>
    <tableColumn id="16" xr3:uid="{978AE6E6-924D-4997-B411-3ED229D41681}" name="Fecha Línea Base" dataDxfId="4"/>
    <tableColumn id="17" xr3:uid="{F8D66BBC-3718-461D-AF7D-410C1F62C661}" name="Meta 2023" dataDxfId="3"/>
    <tableColumn id="18" xr3:uid="{167B88BB-1EE9-4BAD-BBCC-634CBF01F64A}" name="Meta 2024" dataDxfId="2"/>
    <tableColumn id="19" xr3:uid="{7FC73252-F8E8-4246-9C18-4CF5857A3E8C}" name="Meta 2025" dataDxfId="1"/>
    <tableColumn id="20" xr3:uid="{4C76F94B-CEE7-404A-9A4D-026F30C47FD1}" name="Meta 2026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D9E50-7E60-4552-8560-1658F0F993C9}">
  <sheetPr>
    <pageSetUpPr fitToPage="1"/>
  </sheetPr>
  <dimension ref="A1:Y124"/>
  <sheetViews>
    <sheetView tabSelected="1" zoomScale="90" zoomScaleNormal="90" workbookViewId="0">
      <pane xSplit="6" ySplit="4" topLeftCell="G5" activePane="bottomRight" state="frozen"/>
      <selection pane="topRight" activeCell="G1" sqref="G1"/>
      <selection pane="bottomLeft" activeCell="A8" sqref="A8"/>
      <selection pane="bottomRight" activeCell="G7" sqref="G7"/>
    </sheetView>
  </sheetViews>
  <sheetFormatPr baseColWidth="10" defaultColWidth="11.42578125" defaultRowHeight="15.75" x14ac:dyDescent="0.25"/>
  <cols>
    <col min="1" max="1" width="8" style="2" hidden="1" customWidth="1"/>
    <col min="2" max="2" width="6.28515625" style="2" customWidth="1"/>
    <col min="3" max="3" width="13.28515625" style="2" customWidth="1"/>
    <col min="4" max="4" width="16.42578125" style="2" customWidth="1"/>
    <col min="5" max="5" width="22.7109375" style="2" customWidth="1"/>
    <col min="6" max="6" width="20.42578125" style="3" customWidth="1"/>
    <col min="7" max="7" width="14.28515625" style="3" customWidth="1"/>
    <col min="8" max="8" width="24.5703125" style="4" customWidth="1"/>
    <col min="9" max="9" width="23.85546875" style="2" customWidth="1"/>
    <col min="10" max="10" width="11.42578125" style="2"/>
    <col min="11" max="11" width="16.85546875" style="2" customWidth="1"/>
    <col min="12" max="14" width="11.42578125" style="2"/>
    <col min="15" max="15" width="0" style="2" hidden="1" customWidth="1"/>
    <col min="16" max="16" width="15.28515625" style="2" customWidth="1"/>
    <col min="17" max="17" width="11.42578125" style="5"/>
    <col min="18" max="18" width="14.140625" style="2" customWidth="1"/>
    <col min="19" max="16384" width="11.42578125" style="2"/>
  </cols>
  <sheetData>
    <row r="1" spans="1:22" ht="21" x14ac:dyDescent="0.25">
      <c r="A1" s="1"/>
      <c r="B1" s="1" t="s">
        <v>0</v>
      </c>
    </row>
    <row r="2" spans="1:22" x14ac:dyDescent="0.25">
      <c r="A2" s="6"/>
      <c r="B2" s="7" t="s">
        <v>1</v>
      </c>
    </row>
    <row r="3" spans="1:22" ht="5.25" customHeight="1" x14ac:dyDescent="0.25"/>
    <row r="4" spans="1:22" ht="24" x14ac:dyDescent="0.25">
      <c r="A4" s="8" t="s">
        <v>2</v>
      </c>
      <c r="B4" s="8" t="s">
        <v>3</v>
      </c>
      <c r="C4" s="9" t="s">
        <v>4</v>
      </c>
      <c r="D4" s="9" t="s">
        <v>5</v>
      </c>
      <c r="E4" s="9" t="s">
        <v>6</v>
      </c>
      <c r="F4" s="10" t="s">
        <v>7</v>
      </c>
      <c r="G4" s="11" t="s">
        <v>8</v>
      </c>
      <c r="H4" s="11" t="s">
        <v>9</v>
      </c>
      <c r="I4" s="12" t="s">
        <v>10</v>
      </c>
      <c r="J4" s="13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4" t="s">
        <v>16</v>
      </c>
      <c r="P4" s="12" t="s">
        <v>17</v>
      </c>
      <c r="Q4" s="12" t="s">
        <v>18</v>
      </c>
      <c r="R4" s="12" t="s">
        <v>19</v>
      </c>
      <c r="S4" s="14" t="s">
        <v>20</v>
      </c>
      <c r="T4" s="14" t="s">
        <v>21</v>
      </c>
      <c r="U4" s="14" t="s">
        <v>22</v>
      </c>
      <c r="V4" s="15" t="s">
        <v>23</v>
      </c>
    </row>
    <row r="5" spans="1:22" ht="72" x14ac:dyDescent="0.25">
      <c r="A5" s="16">
        <v>9</v>
      </c>
      <c r="B5" s="17">
        <v>1</v>
      </c>
      <c r="C5" s="18" t="s">
        <v>24</v>
      </c>
      <c r="D5" s="18" t="s">
        <v>25</v>
      </c>
      <c r="E5" s="19" t="s">
        <v>26</v>
      </c>
      <c r="F5" s="39" t="s">
        <v>27</v>
      </c>
      <c r="G5" s="39" t="s">
        <v>28</v>
      </c>
      <c r="H5" s="39" t="s">
        <v>29</v>
      </c>
      <c r="I5" s="40" t="s">
        <v>30</v>
      </c>
      <c r="J5" s="40" t="s">
        <v>31</v>
      </c>
      <c r="K5" s="40" t="s">
        <v>31</v>
      </c>
      <c r="L5" s="40" t="s">
        <v>32</v>
      </c>
      <c r="M5" s="41">
        <v>450</v>
      </c>
      <c r="N5" s="40" t="s">
        <v>33</v>
      </c>
      <c r="O5" s="40" t="str">
        <f>IF(M5="","",(M5&amp;" "&amp;N5))</f>
        <v>450 participantes del plan de formación y desarrollo profesoral</v>
      </c>
      <c r="P5" s="40" t="s">
        <v>34</v>
      </c>
      <c r="Q5" s="41">
        <v>150</v>
      </c>
      <c r="R5" s="42">
        <v>44926</v>
      </c>
      <c r="S5" s="41">
        <v>150</v>
      </c>
      <c r="T5" s="41">
        <v>250</v>
      </c>
      <c r="U5" s="41">
        <v>350</v>
      </c>
      <c r="V5" s="41">
        <v>450</v>
      </c>
    </row>
    <row r="6" spans="1:22" ht="84" x14ac:dyDescent="0.25">
      <c r="A6" s="21" t="s">
        <v>35</v>
      </c>
      <c r="B6" s="17">
        <v>2</v>
      </c>
      <c r="C6" s="18" t="s">
        <v>24</v>
      </c>
      <c r="D6" s="18" t="s">
        <v>25</v>
      </c>
      <c r="E6" s="19" t="s">
        <v>36</v>
      </c>
      <c r="F6" s="39" t="s">
        <v>37</v>
      </c>
      <c r="G6" s="39" t="s">
        <v>28</v>
      </c>
      <c r="H6" s="39" t="s">
        <v>38</v>
      </c>
      <c r="I6" s="40" t="s">
        <v>39</v>
      </c>
      <c r="J6" s="40" t="s">
        <v>31</v>
      </c>
      <c r="K6" s="40" t="s">
        <v>31</v>
      </c>
      <c r="L6" s="40" t="s">
        <v>32</v>
      </c>
      <c r="M6" s="43">
        <f>((216-12)/216)*100</f>
        <v>94.444444444444443</v>
      </c>
      <c r="N6" s="40" t="s">
        <v>40</v>
      </c>
      <c r="O6" s="40" t="str">
        <f>IF(M6="","",((ROUND(M6,2))&amp;" "&amp;N6))</f>
        <v>94,44 % de planta docente UPN cubierta</v>
      </c>
      <c r="P6" s="40" t="s">
        <v>34</v>
      </c>
      <c r="Q6" s="43">
        <f>((216-32)/216)*100</f>
        <v>85.18518518518519</v>
      </c>
      <c r="R6" s="42">
        <v>44926</v>
      </c>
      <c r="S6" s="43">
        <f>((216-32)/216)*100</f>
        <v>85.18518518518519</v>
      </c>
      <c r="T6" s="43">
        <f>((216-26)/216)*100</f>
        <v>87.962962962962962</v>
      </c>
      <c r="U6" s="43">
        <f>((216-20)/216)*100</f>
        <v>90.740740740740748</v>
      </c>
      <c r="V6" s="43">
        <v>94.444444444444443</v>
      </c>
    </row>
    <row r="7" spans="1:22" ht="84" x14ac:dyDescent="0.25">
      <c r="A7" s="22" t="s">
        <v>35</v>
      </c>
      <c r="B7" s="17">
        <v>3</v>
      </c>
      <c r="C7" s="18" t="s">
        <v>24</v>
      </c>
      <c r="D7" s="18" t="s">
        <v>25</v>
      </c>
      <c r="E7" s="19" t="s">
        <v>36</v>
      </c>
      <c r="F7" s="39" t="s">
        <v>41</v>
      </c>
      <c r="G7" s="39" t="s">
        <v>28</v>
      </c>
      <c r="H7" s="39" t="s">
        <v>42</v>
      </c>
      <c r="I7" s="40" t="s">
        <v>43</v>
      </c>
      <c r="J7" s="40" t="s">
        <v>79</v>
      </c>
      <c r="K7" s="40" t="s">
        <v>503</v>
      </c>
      <c r="L7" s="40" t="s">
        <v>504</v>
      </c>
      <c r="M7" s="43">
        <f>((120-9)/120)*100</f>
        <v>92.5</v>
      </c>
      <c r="N7" s="40" t="s">
        <v>44</v>
      </c>
      <c r="O7" s="40" t="str">
        <f>IF(M7="","",((ROUND(M7,2))&amp;" "&amp;N7))</f>
        <v>92,5 % de planta docente IPN cubierta</v>
      </c>
      <c r="P7" s="40" t="s">
        <v>34</v>
      </c>
      <c r="Q7" s="43">
        <f>((120-29)/120)*100</f>
        <v>75.833333333333329</v>
      </c>
      <c r="R7" s="42">
        <v>44926</v>
      </c>
      <c r="S7" s="43">
        <v>75.833333333333329</v>
      </c>
      <c r="T7" s="43">
        <v>75.83</v>
      </c>
      <c r="U7" s="43">
        <v>84.17</v>
      </c>
      <c r="V7" s="43">
        <v>90</v>
      </c>
    </row>
    <row r="8" spans="1:22" ht="108" x14ac:dyDescent="0.25">
      <c r="A8" s="20">
        <v>23</v>
      </c>
      <c r="B8" s="17">
        <v>4</v>
      </c>
      <c r="C8" s="18" t="s">
        <v>45</v>
      </c>
      <c r="D8" s="18" t="s">
        <v>46</v>
      </c>
      <c r="E8" s="19" t="s">
        <v>47</v>
      </c>
      <c r="F8" s="39" t="s">
        <v>507</v>
      </c>
      <c r="G8" s="39" t="s">
        <v>28</v>
      </c>
      <c r="H8" s="39" t="s">
        <v>506</v>
      </c>
      <c r="I8" s="40" t="s">
        <v>48</v>
      </c>
      <c r="J8" s="40" t="s">
        <v>49</v>
      </c>
      <c r="K8" s="40" t="s">
        <v>50</v>
      </c>
      <c r="L8" s="40" t="s">
        <v>51</v>
      </c>
      <c r="M8" s="41">
        <v>266</v>
      </c>
      <c r="N8" s="40" t="s">
        <v>505</v>
      </c>
      <c r="O8" s="40" t="str">
        <f t="shared" ref="O8:O29" si="0">IF(M8="","",(M8&amp;" "&amp;N8))</f>
        <v>266 Grupos inscritos</v>
      </c>
      <c r="P8" s="40" t="s">
        <v>34</v>
      </c>
      <c r="Q8" s="41">
        <v>100</v>
      </c>
      <c r="R8" s="42">
        <v>44926</v>
      </c>
      <c r="S8" s="41">
        <v>200</v>
      </c>
      <c r="T8" s="41">
        <v>220</v>
      </c>
      <c r="U8" s="41">
        <v>242</v>
      </c>
      <c r="V8" s="41">
        <v>266</v>
      </c>
    </row>
    <row r="9" spans="1:22" ht="96" x14ac:dyDescent="0.25">
      <c r="A9" s="16">
        <v>26</v>
      </c>
      <c r="B9" s="17">
        <v>5</v>
      </c>
      <c r="C9" s="18" t="s">
        <v>45</v>
      </c>
      <c r="D9" s="18" t="s">
        <v>46</v>
      </c>
      <c r="E9" s="19" t="s">
        <v>52</v>
      </c>
      <c r="F9" s="39" t="s">
        <v>53</v>
      </c>
      <c r="G9" s="39" t="s">
        <v>28</v>
      </c>
      <c r="H9" s="39" t="s">
        <v>54</v>
      </c>
      <c r="I9" s="40" t="s">
        <v>55</v>
      </c>
      <c r="J9" s="40" t="s">
        <v>31</v>
      </c>
      <c r="K9" s="40" t="s">
        <v>31</v>
      </c>
      <c r="L9" s="40" t="s">
        <v>32</v>
      </c>
      <c r="M9" s="41">
        <v>40</v>
      </c>
      <c r="N9" s="40" t="s">
        <v>56</v>
      </c>
      <c r="O9" s="40" t="str">
        <f t="shared" si="0"/>
        <v>40 % programas  académicos que diversifican sus modalidades y metodologias</v>
      </c>
      <c r="P9" s="40" t="s">
        <v>34</v>
      </c>
      <c r="Q9" s="41" t="s">
        <v>57</v>
      </c>
      <c r="R9" s="42" t="s">
        <v>57</v>
      </c>
      <c r="S9" s="41">
        <v>10</v>
      </c>
      <c r="T9" s="41">
        <v>20</v>
      </c>
      <c r="U9" s="41">
        <v>30</v>
      </c>
      <c r="V9" s="41">
        <v>40</v>
      </c>
    </row>
    <row r="10" spans="1:22" ht="96" x14ac:dyDescent="0.25">
      <c r="A10" s="22" t="s">
        <v>35</v>
      </c>
      <c r="B10" s="17">
        <v>6</v>
      </c>
      <c r="C10" s="18" t="s">
        <v>45</v>
      </c>
      <c r="D10" s="18" t="s">
        <v>46</v>
      </c>
      <c r="E10" s="19" t="s">
        <v>52</v>
      </c>
      <c r="F10" s="39" t="s">
        <v>58</v>
      </c>
      <c r="G10" s="39" t="s">
        <v>28</v>
      </c>
      <c r="H10" s="39" t="s">
        <v>59</v>
      </c>
      <c r="I10" s="40" t="s">
        <v>60</v>
      </c>
      <c r="J10" s="40" t="s">
        <v>31</v>
      </c>
      <c r="K10" s="40" t="s">
        <v>31</v>
      </c>
      <c r="L10" s="40" t="s">
        <v>32</v>
      </c>
      <c r="M10" s="41">
        <v>120</v>
      </c>
      <c r="N10" s="40" t="s">
        <v>559</v>
      </c>
      <c r="O10" s="40" t="str">
        <f t="shared" si="0"/>
        <v>120 
Municipios con presencia Institucional UPN</v>
      </c>
      <c r="P10" s="40" t="s">
        <v>34</v>
      </c>
      <c r="Q10" s="41">
        <v>20</v>
      </c>
      <c r="R10" s="42">
        <v>44926</v>
      </c>
      <c r="S10" s="41">
        <v>80</v>
      </c>
      <c r="T10" s="41">
        <v>100</v>
      </c>
      <c r="U10" s="41">
        <v>110</v>
      </c>
      <c r="V10" s="41">
        <v>120</v>
      </c>
    </row>
    <row r="11" spans="1:22" ht="96" x14ac:dyDescent="0.25">
      <c r="A11" s="21" t="s">
        <v>35</v>
      </c>
      <c r="B11" s="17">
        <v>7</v>
      </c>
      <c r="C11" s="18" t="s">
        <v>45</v>
      </c>
      <c r="D11" s="18" t="s">
        <v>46</v>
      </c>
      <c r="E11" s="19" t="s">
        <v>52</v>
      </c>
      <c r="F11" s="39" t="s">
        <v>61</v>
      </c>
      <c r="G11" s="39" t="s">
        <v>28</v>
      </c>
      <c r="H11" s="39" t="s">
        <v>62</v>
      </c>
      <c r="I11" s="40" t="s">
        <v>39</v>
      </c>
      <c r="J11" s="40" t="s">
        <v>31</v>
      </c>
      <c r="K11" s="40" t="s">
        <v>31</v>
      </c>
      <c r="L11" s="40" t="s">
        <v>32</v>
      </c>
      <c r="M11" s="41">
        <v>1800</v>
      </c>
      <c r="N11" s="40" t="s">
        <v>63</v>
      </c>
      <c r="O11" s="40" t="str">
        <f t="shared" si="0"/>
        <v>1800 Cupos nuevos  en los programas ofertados por la UPN</v>
      </c>
      <c r="P11" s="40" t="s">
        <v>64</v>
      </c>
      <c r="Q11" s="41" t="s">
        <v>57</v>
      </c>
      <c r="R11" s="42" t="s">
        <v>57</v>
      </c>
      <c r="S11" s="41">
        <v>0</v>
      </c>
      <c r="T11" s="41">
        <v>300</v>
      </c>
      <c r="U11" s="41">
        <v>600</v>
      </c>
      <c r="V11" s="41">
        <v>900</v>
      </c>
    </row>
    <row r="12" spans="1:22" ht="135" customHeight="1" x14ac:dyDescent="0.25">
      <c r="A12" s="20">
        <v>29</v>
      </c>
      <c r="B12" s="17">
        <v>8</v>
      </c>
      <c r="C12" s="18" t="s">
        <v>45</v>
      </c>
      <c r="D12" s="18" t="s">
        <v>46</v>
      </c>
      <c r="E12" s="18" t="s">
        <v>65</v>
      </c>
      <c r="F12" s="39" t="s">
        <v>66</v>
      </c>
      <c r="G12" s="39" t="s">
        <v>28</v>
      </c>
      <c r="H12" s="39" t="s">
        <v>508</v>
      </c>
      <c r="I12" s="40" t="s">
        <v>67</v>
      </c>
      <c r="J12" s="40" t="s">
        <v>31</v>
      </c>
      <c r="K12" s="40" t="s">
        <v>31</v>
      </c>
      <c r="L12" s="40" t="s">
        <v>32</v>
      </c>
      <c r="M12" s="41">
        <v>28</v>
      </c>
      <c r="N12" s="40" t="s">
        <v>68</v>
      </c>
      <c r="O12" s="40" t="str">
        <f>IF(M12="","",(M12&amp;" "&amp;N12))</f>
        <v>28 Convenios y alianzas estratégicas con Escuelas Normales Superiores del país.</v>
      </c>
      <c r="P12" s="40" t="s">
        <v>34</v>
      </c>
      <c r="Q12" s="41">
        <v>2</v>
      </c>
      <c r="R12" s="42">
        <v>44926</v>
      </c>
      <c r="S12" s="41">
        <v>7</v>
      </c>
      <c r="T12" s="41">
        <v>14</v>
      </c>
      <c r="U12" s="41">
        <v>21</v>
      </c>
      <c r="V12" s="41">
        <v>28</v>
      </c>
    </row>
    <row r="13" spans="1:22" ht="90" x14ac:dyDescent="0.25">
      <c r="A13" s="16">
        <v>47</v>
      </c>
      <c r="B13" s="17">
        <v>9</v>
      </c>
      <c r="C13" s="18" t="s">
        <v>45</v>
      </c>
      <c r="D13" s="18" t="s">
        <v>46</v>
      </c>
      <c r="E13" s="19" t="s">
        <v>69</v>
      </c>
      <c r="F13" s="39" t="s">
        <v>70</v>
      </c>
      <c r="G13" s="39" t="s">
        <v>28</v>
      </c>
      <c r="H13" s="39" t="s">
        <v>509</v>
      </c>
      <c r="I13" s="40" t="s">
        <v>71</v>
      </c>
      <c r="J13" s="40" t="s">
        <v>49</v>
      </c>
      <c r="K13" s="40" t="s">
        <v>50</v>
      </c>
      <c r="L13" s="40" t="s">
        <v>51</v>
      </c>
      <c r="M13" s="41">
        <v>21</v>
      </c>
      <c r="N13" s="40" t="s">
        <v>72</v>
      </c>
      <c r="O13" s="40" t="str">
        <f t="shared" si="0"/>
        <v>21 proyectos de impacto social</v>
      </c>
      <c r="P13" s="40" t="s">
        <v>34</v>
      </c>
      <c r="Q13" s="41">
        <v>9</v>
      </c>
      <c r="R13" s="42">
        <v>44926</v>
      </c>
      <c r="S13" s="41">
        <v>15</v>
      </c>
      <c r="T13" s="41">
        <v>17</v>
      </c>
      <c r="U13" s="41">
        <v>19</v>
      </c>
      <c r="V13" s="41">
        <v>21</v>
      </c>
    </row>
    <row r="14" spans="1:22" ht="84" x14ac:dyDescent="0.25">
      <c r="A14" s="20">
        <v>63</v>
      </c>
      <c r="B14" s="17">
        <v>10</v>
      </c>
      <c r="C14" s="18" t="s">
        <v>73</v>
      </c>
      <c r="D14" s="18" t="s">
        <v>74</v>
      </c>
      <c r="E14" s="19" t="s">
        <v>75</v>
      </c>
      <c r="F14" s="39" t="s">
        <v>76</v>
      </c>
      <c r="G14" s="39" t="s">
        <v>28</v>
      </c>
      <c r="H14" s="39" t="s">
        <v>77</v>
      </c>
      <c r="I14" s="40" t="s">
        <v>78</v>
      </c>
      <c r="J14" s="40" t="s">
        <v>79</v>
      </c>
      <c r="K14" s="40" t="s">
        <v>80</v>
      </c>
      <c r="L14" s="40" t="s">
        <v>81</v>
      </c>
      <c r="M14" s="41">
        <v>100</v>
      </c>
      <c r="N14" s="40" t="s">
        <v>82</v>
      </c>
      <c r="O14" s="40" t="str">
        <f t="shared" si="0"/>
        <v>100 % avance actualización y adopción Acuerdo Estructura orgánica</v>
      </c>
      <c r="P14" s="40" t="s">
        <v>34</v>
      </c>
      <c r="Q14" s="41" t="s">
        <v>57</v>
      </c>
      <c r="R14" s="42" t="s">
        <v>57</v>
      </c>
      <c r="S14" s="41">
        <v>80</v>
      </c>
      <c r="T14" s="41">
        <v>20</v>
      </c>
      <c r="U14" s="41"/>
      <c r="V14" s="41"/>
    </row>
    <row r="15" spans="1:22" ht="72" x14ac:dyDescent="0.25">
      <c r="A15" s="22" t="s">
        <v>35</v>
      </c>
      <c r="B15" s="17">
        <v>11</v>
      </c>
      <c r="C15" s="18" t="s">
        <v>73</v>
      </c>
      <c r="D15" s="18" t="s">
        <v>74</v>
      </c>
      <c r="E15" s="19" t="s">
        <v>75</v>
      </c>
      <c r="F15" s="39" t="s">
        <v>83</v>
      </c>
      <c r="G15" s="39" t="s">
        <v>28</v>
      </c>
      <c r="H15" s="39" t="s">
        <v>84</v>
      </c>
      <c r="I15" s="40" t="s">
        <v>85</v>
      </c>
      <c r="J15" s="40" t="s">
        <v>86</v>
      </c>
      <c r="K15" s="40" t="s">
        <v>87</v>
      </c>
      <c r="L15" s="40" t="s">
        <v>88</v>
      </c>
      <c r="M15" s="41">
        <v>90</v>
      </c>
      <c r="N15" s="40" t="s">
        <v>89</v>
      </c>
      <c r="O15" s="40" t="str">
        <f t="shared" si="0"/>
        <v>90 % de funcionarios vinculados a planta de carrera</v>
      </c>
      <c r="P15" s="40" t="s">
        <v>34</v>
      </c>
      <c r="Q15" s="41">
        <v>7.95</v>
      </c>
      <c r="R15" s="42">
        <v>44926</v>
      </c>
      <c r="S15" s="41">
        <v>7.95</v>
      </c>
      <c r="T15" s="41">
        <v>60</v>
      </c>
      <c r="U15" s="41">
        <v>75</v>
      </c>
      <c r="V15" s="41">
        <v>90</v>
      </c>
    </row>
    <row r="16" spans="1:22" ht="60" x14ac:dyDescent="0.25">
      <c r="A16" s="23" t="s">
        <v>35</v>
      </c>
      <c r="B16" s="17">
        <v>12</v>
      </c>
      <c r="C16" s="18" t="s">
        <v>73</v>
      </c>
      <c r="D16" s="18" t="s">
        <v>90</v>
      </c>
      <c r="E16" s="19" t="s">
        <v>91</v>
      </c>
      <c r="F16" s="39" t="s">
        <v>92</v>
      </c>
      <c r="G16" s="39" t="s">
        <v>28</v>
      </c>
      <c r="H16" s="39" t="s">
        <v>93</v>
      </c>
      <c r="I16" s="40" t="s">
        <v>94</v>
      </c>
      <c r="J16" s="40" t="s">
        <v>86</v>
      </c>
      <c r="K16" s="40" t="s">
        <v>95</v>
      </c>
      <c r="L16" s="40" t="s">
        <v>96</v>
      </c>
      <c r="M16" s="41">
        <v>5.5</v>
      </c>
      <c r="N16" s="40" t="s">
        <v>97</v>
      </c>
      <c r="O16" s="40" t="str">
        <f t="shared" si="0"/>
        <v>5,5 metros cuadrados por estudiante</v>
      </c>
      <c r="P16" s="40" t="s">
        <v>34</v>
      </c>
      <c r="Q16" s="41">
        <v>3.45</v>
      </c>
      <c r="R16" s="42">
        <v>44926</v>
      </c>
      <c r="S16" s="41">
        <v>3.5</v>
      </c>
      <c r="T16" s="41">
        <v>4.5</v>
      </c>
      <c r="U16" s="41">
        <v>5</v>
      </c>
      <c r="V16" s="41">
        <v>5.5</v>
      </c>
    </row>
    <row r="17" spans="1:22" ht="72" x14ac:dyDescent="0.25">
      <c r="A17" s="24" t="s">
        <v>35</v>
      </c>
      <c r="B17" s="17">
        <v>13</v>
      </c>
      <c r="C17" s="25" t="s">
        <v>98</v>
      </c>
      <c r="D17" s="25" t="s">
        <v>99</v>
      </c>
      <c r="E17" s="19" t="s">
        <v>100</v>
      </c>
      <c r="F17" s="39" t="s">
        <v>101</v>
      </c>
      <c r="G17" s="39" t="s">
        <v>28</v>
      </c>
      <c r="H17" s="44" t="s">
        <v>102</v>
      </c>
      <c r="I17" s="45" t="s">
        <v>103</v>
      </c>
      <c r="J17" s="45" t="s">
        <v>86</v>
      </c>
      <c r="K17" s="45" t="s">
        <v>104</v>
      </c>
      <c r="L17" s="45" t="s">
        <v>105</v>
      </c>
      <c r="M17" s="46">
        <v>5.75</v>
      </c>
      <c r="N17" s="45" t="s">
        <v>106</v>
      </c>
      <c r="O17" s="40" t="str">
        <f t="shared" si="0"/>
        <v>5,75 % de estudiantes que desertan de la UPN</v>
      </c>
      <c r="P17" s="40" t="s">
        <v>107</v>
      </c>
      <c r="Q17" s="41">
        <v>6.62</v>
      </c>
      <c r="R17" s="42">
        <v>44926</v>
      </c>
      <c r="S17" s="41">
        <v>6.5</v>
      </c>
      <c r="T17" s="41">
        <v>6.25</v>
      </c>
      <c r="U17" s="41">
        <v>6</v>
      </c>
      <c r="V17" s="41">
        <v>5.75</v>
      </c>
    </row>
    <row r="18" spans="1:22" ht="108" x14ac:dyDescent="0.25">
      <c r="A18" s="20">
        <v>67</v>
      </c>
      <c r="B18" s="17">
        <v>14</v>
      </c>
      <c r="C18" s="18" t="s">
        <v>98</v>
      </c>
      <c r="D18" s="18" t="s">
        <v>99</v>
      </c>
      <c r="E18" s="19" t="s">
        <v>100</v>
      </c>
      <c r="F18" s="39" t="s">
        <v>108</v>
      </c>
      <c r="G18" s="39" t="s">
        <v>28</v>
      </c>
      <c r="H18" s="39" t="s">
        <v>109</v>
      </c>
      <c r="I18" s="40" t="s">
        <v>110</v>
      </c>
      <c r="J18" s="40" t="s">
        <v>86</v>
      </c>
      <c r="K18" s="40" t="s">
        <v>104</v>
      </c>
      <c r="L18" s="40" t="s">
        <v>105</v>
      </c>
      <c r="M18" s="41">
        <v>100</v>
      </c>
      <c r="N18" s="40" t="s">
        <v>111</v>
      </c>
      <c r="O18" s="40" t="str">
        <f t="shared" si="0"/>
        <v>100 % de avance propuesta del manual de convivencia Estudiantil diseñada y socializada</v>
      </c>
      <c r="P18" s="40" t="s">
        <v>34</v>
      </c>
      <c r="Q18" s="41" t="s">
        <v>57</v>
      </c>
      <c r="R18" s="42" t="s">
        <v>57</v>
      </c>
      <c r="S18" s="41">
        <v>20</v>
      </c>
      <c r="T18" s="41">
        <v>100</v>
      </c>
      <c r="U18" s="41"/>
      <c r="V18" s="41"/>
    </row>
    <row r="19" spans="1:22" ht="120" x14ac:dyDescent="0.25">
      <c r="A19" s="17">
        <v>1</v>
      </c>
      <c r="B19" s="17">
        <v>15</v>
      </c>
      <c r="C19" s="18" t="s">
        <v>24</v>
      </c>
      <c r="D19" s="18" t="s">
        <v>112</v>
      </c>
      <c r="E19" s="18" t="s">
        <v>113</v>
      </c>
      <c r="F19" s="39" t="s">
        <v>114</v>
      </c>
      <c r="G19" s="39" t="s">
        <v>115</v>
      </c>
      <c r="H19" s="39" t="s">
        <v>116</v>
      </c>
      <c r="I19" s="40" t="s">
        <v>117</v>
      </c>
      <c r="J19" s="40" t="s">
        <v>31</v>
      </c>
      <c r="K19" s="40" t="s">
        <v>31</v>
      </c>
      <c r="L19" s="40" t="s">
        <v>118</v>
      </c>
      <c r="M19" s="41">
        <v>100</v>
      </c>
      <c r="N19" s="40" t="s">
        <v>119</v>
      </c>
      <c r="O19" s="40" t="str">
        <f t="shared" si="0"/>
        <v>100 actividades que aportan a la formación en investigación</v>
      </c>
      <c r="P19" s="40" t="s">
        <v>34</v>
      </c>
      <c r="Q19" s="41" t="s">
        <v>120</v>
      </c>
      <c r="R19" s="42" t="s">
        <v>120</v>
      </c>
      <c r="S19" s="41">
        <v>25</v>
      </c>
      <c r="T19" s="41">
        <v>50</v>
      </c>
      <c r="U19" s="41">
        <v>75</v>
      </c>
      <c r="V19" s="47">
        <v>100</v>
      </c>
    </row>
    <row r="20" spans="1:22" ht="168.75" x14ac:dyDescent="0.25">
      <c r="A20" s="17">
        <v>3</v>
      </c>
      <c r="B20" s="17">
        <v>16</v>
      </c>
      <c r="C20" s="18" t="s">
        <v>24</v>
      </c>
      <c r="D20" s="18" t="s">
        <v>112</v>
      </c>
      <c r="E20" s="26" t="s">
        <v>121</v>
      </c>
      <c r="F20" s="39" t="s">
        <v>122</v>
      </c>
      <c r="G20" s="39" t="s">
        <v>115</v>
      </c>
      <c r="H20" s="39" t="s">
        <v>510</v>
      </c>
      <c r="I20" s="40" t="s">
        <v>123</v>
      </c>
      <c r="J20" s="40" t="s">
        <v>31</v>
      </c>
      <c r="K20" s="40" t="s">
        <v>31</v>
      </c>
      <c r="L20" s="40" t="s">
        <v>124</v>
      </c>
      <c r="M20" s="41">
        <v>50</v>
      </c>
      <c r="N20" s="40" t="s">
        <v>125</v>
      </c>
      <c r="O20" s="40" t="str">
        <f t="shared" si="0"/>
        <v>50 % de programas académicos que evidencian mejoras</v>
      </c>
      <c r="P20" s="40" t="s">
        <v>34</v>
      </c>
      <c r="Q20" s="41" t="s">
        <v>120</v>
      </c>
      <c r="R20" s="42">
        <v>44926</v>
      </c>
      <c r="S20" s="41">
        <v>10</v>
      </c>
      <c r="T20" s="41">
        <v>25</v>
      </c>
      <c r="U20" s="41">
        <v>40</v>
      </c>
      <c r="V20" s="47">
        <v>50</v>
      </c>
    </row>
    <row r="21" spans="1:22" ht="108" x14ac:dyDescent="0.25">
      <c r="A21" s="17">
        <v>4</v>
      </c>
      <c r="B21" s="17">
        <v>17</v>
      </c>
      <c r="C21" s="18" t="s">
        <v>24</v>
      </c>
      <c r="D21" s="18" t="s">
        <v>112</v>
      </c>
      <c r="E21" s="26" t="s">
        <v>126</v>
      </c>
      <c r="F21" s="39" t="s">
        <v>127</v>
      </c>
      <c r="G21" s="39" t="s">
        <v>115</v>
      </c>
      <c r="H21" s="39" t="s">
        <v>128</v>
      </c>
      <c r="I21" s="40" t="s">
        <v>129</v>
      </c>
      <c r="J21" s="40" t="s">
        <v>31</v>
      </c>
      <c r="K21" s="40" t="s">
        <v>31</v>
      </c>
      <c r="L21" s="40" t="s">
        <v>32</v>
      </c>
      <c r="M21" s="41">
        <v>300</v>
      </c>
      <c r="N21" s="40" t="s">
        <v>130</v>
      </c>
      <c r="O21" s="40" t="str">
        <f t="shared" si="0"/>
        <v>300 participantes del Plan de formación ambiental</v>
      </c>
      <c r="P21" s="40" t="s">
        <v>34</v>
      </c>
      <c r="Q21" s="41" t="s">
        <v>120</v>
      </c>
      <c r="R21" s="42" t="s">
        <v>120</v>
      </c>
      <c r="S21" s="41">
        <v>75</v>
      </c>
      <c r="T21" s="41">
        <v>142</v>
      </c>
      <c r="U21" s="41">
        <v>200</v>
      </c>
      <c r="V21" s="47">
        <v>300</v>
      </c>
    </row>
    <row r="22" spans="1:22" ht="101.25" x14ac:dyDescent="0.25">
      <c r="A22" s="17">
        <v>5</v>
      </c>
      <c r="B22" s="17">
        <v>18</v>
      </c>
      <c r="C22" s="18" t="s">
        <v>24</v>
      </c>
      <c r="D22" s="18" t="s">
        <v>112</v>
      </c>
      <c r="E22" s="18" t="s">
        <v>131</v>
      </c>
      <c r="F22" s="39" t="s">
        <v>132</v>
      </c>
      <c r="G22" s="39" t="s">
        <v>115</v>
      </c>
      <c r="H22" s="39" t="s">
        <v>133</v>
      </c>
      <c r="I22" s="40" t="s">
        <v>134</v>
      </c>
      <c r="J22" s="40" t="s">
        <v>31</v>
      </c>
      <c r="K22" s="40" t="s">
        <v>135</v>
      </c>
      <c r="L22" s="40" t="s">
        <v>32</v>
      </c>
      <c r="M22" s="41">
        <v>450</v>
      </c>
      <c r="N22" s="40" t="s">
        <v>136</v>
      </c>
      <c r="O22" s="40" t="str">
        <f t="shared" si="0"/>
        <v xml:space="preserve">450 Estudiantes que participan en plan de formación en lenguas extranjeras por periodo acádemico </v>
      </c>
      <c r="P22" s="40" t="s">
        <v>137</v>
      </c>
      <c r="Q22" s="41">
        <v>450</v>
      </c>
      <c r="R22" s="42">
        <v>44926</v>
      </c>
      <c r="S22" s="41">
        <v>450</v>
      </c>
      <c r="T22" s="41">
        <v>450</v>
      </c>
      <c r="U22" s="41">
        <v>450</v>
      </c>
      <c r="V22" s="47">
        <v>450</v>
      </c>
    </row>
    <row r="23" spans="1:22" ht="78.75" x14ac:dyDescent="0.25">
      <c r="A23" s="17">
        <v>6</v>
      </c>
      <c r="B23" s="17">
        <v>19</v>
      </c>
      <c r="C23" s="18" t="s">
        <v>24</v>
      </c>
      <c r="D23" s="18" t="s">
        <v>112</v>
      </c>
      <c r="E23" s="18" t="s">
        <v>131</v>
      </c>
      <c r="F23" s="39" t="s">
        <v>511</v>
      </c>
      <c r="G23" s="39" t="s">
        <v>115</v>
      </c>
      <c r="H23" s="39" t="s">
        <v>512</v>
      </c>
      <c r="I23" s="40" t="s">
        <v>513</v>
      </c>
      <c r="J23" s="40" t="s">
        <v>31</v>
      </c>
      <c r="K23" s="40" t="s">
        <v>138</v>
      </c>
      <c r="L23" s="40" t="s">
        <v>32</v>
      </c>
      <c r="M23" s="41">
        <v>160</v>
      </c>
      <c r="N23" s="40" t="s">
        <v>560</v>
      </c>
      <c r="O23" s="40" t="str">
        <f t="shared" si="0"/>
        <v>160 Docentes que participan en Seminarios y Cursos de formación en lenguas extranjeras.</v>
      </c>
      <c r="P23" s="40" t="s">
        <v>34</v>
      </c>
      <c r="Q23" s="41" t="s">
        <v>139</v>
      </c>
      <c r="R23" s="42">
        <v>44926</v>
      </c>
      <c r="S23" s="41">
        <v>40</v>
      </c>
      <c r="T23" s="41">
        <v>80</v>
      </c>
      <c r="U23" s="41">
        <v>120</v>
      </c>
      <c r="V23" s="47">
        <v>160</v>
      </c>
    </row>
    <row r="24" spans="1:22" ht="67.5" x14ac:dyDescent="0.25">
      <c r="A24" s="17">
        <v>7</v>
      </c>
      <c r="B24" s="17">
        <v>20</v>
      </c>
      <c r="C24" s="18" t="s">
        <v>24</v>
      </c>
      <c r="D24" s="18" t="s">
        <v>112</v>
      </c>
      <c r="E24" s="18" t="s">
        <v>131</v>
      </c>
      <c r="F24" s="39" t="s">
        <v>140</v>
      </c>
      <c r="G24" s="39" t="s">
        <v>115</v>
      </c>
      <c r="H24" s="39" t="s">
        <v>141</v>
      </c>
      <c r="I24" s="40" t="s">
        <v>142</v>
      </c>
      <c r="J24" s="40" t="s">
        <v>49</v>
      </c>
      <c r="K24" s="40" t="s">
        <v>143</v>
      </c>
      <c r="L24" s="40" t="s">
        <v>144</v>
      </c>
      <c r="M24" s="41">
        <v>210</v>
      </c>
      <c r="N24" s="40" t="s">
        <v>145</v>
      </c>
      <c r="O24" s="40" t="str">
        <f t="shared" si="0"/>
        <v>210 Beneficiarios de la oferta virtual del Centro de Lenguas</v>
      </c>
      <c r="P24" s="40" t="s">
        <v>34</v>
      </c>
      <c r="Q24" s="41" t="s">
        <v>57</v>
      </c>
      <c r="R24" s="42">
        <v>44926</v>
      </c>
      <c r="S24" s="41">
        <v>60</v>
      </c>
      <c r="T24" s="41">
        <v>100</v>
      </c>
      <c r="U24" s="41">
        <v>150</v>
      </c>
      <c r="V24" s="47">
        <v>210</v>
      </c>
    </row>
    <row r="25" spans="1:22" ht="60" x14ac:dyDescent="0.25">
      <c r="A25" s="17">
        <v>8</v>
      </c>
      <c r="B25" s="17">
        <v>21</v>
      </c>
      <c r="C25" s="18" t="s">
        <v>24</v>
      </c>
      <c r="D25" s="18" t="s">
        <v>112</v>
      </c>
      <c r="E25" s="18" t="s">
        <v>131</v>
      </c>
      <c r="F25" s="39" t="s">
        <v>514</v>
      </c>
      <c r="G25" s="39" t="s">
        <v>115</v>
      </c>
      <c r="H25" s="39" t="s">
        <v>146</v>
      </c>
      <c r="I25" s="40" t="s">
        <v>515</v>
      </c>
      <c r="J25" s="40" t="s">
        <v>31</v>
      </c>
      <c r="K25" s="40" t="s">
        <v>31</v>
      </c>
      <c r="L25" s="40" t="s">
        <v>32</v>
      </c>
      <c r="M25" s="41">
        <v>100</v>
      </c>
      <c r="N25" s="40" t="s">
        <v>147</v>
      </c>
      <c r="O25" s="40" t="str">
        <f t="shared" si="0"/>
        <v>100 Beneficiarios de la formación continua en otras lenguas</v>
      </c>
      <c r="P25" s="40" t="s">
        <v>34</v>
      </c>
      <c r="Q25" s="41" t="s">
        <v>57</v>
      </c>
      <c r="R25" s="42">
        <v>44926</v>
      </c>
      <c r="S25" s="41">
        <v>25</v>
      </c>
      <c r="T25" s="41">
        <v>50</v>
      </c>
      <c r="U25" s="41">
        <v>75</v>
      </c>
      <c r="V25" s="47">
        <v>100</v>
      </c>
    </row>
    <row r="26" spans="1:22" ht="56.25" x14ac:dyDescent="0.25">
      <c r="A26" s="17">
        <v>11</v>
      </c>
      <c r="B26" s="17">
        <v>22</v>
      </c>
      <c r="C26" s="18" t="s">
        <v>24</v>
      </c>
      <c r="D26" s="18" t="s">
        <v>25</v>
      </c>
      <c r="E26" s="18" t="s">
        <v>26</v>
      </c>
      <c r="F26" s="39" t="s">
        <v>148</v>
      </c>
      <c r="G26" s="39" t="s">
        <v>115</v>
      </c>
      <c r="H26" s="39" t="s">
        <v>149</v>
      </c>
      <c r="I26" s="40" t="s">
        <v>516</v>
      </c>
      <c r="J26" s="40" t="s">
        <v>49</v>
      </c>
      <c r="K26" s="40" t="s">
        <v>50</v>
      </c>
      <c r="L26" s="40" t="s">
        <v>51</v>
      </c>
      <c r="M26" s="41">
        <v>100</v>
      </c>
      <c r="N26" s="40" t="s">
        <v>150</v>
      </c>
      <c r="O26" s="40" t="str">
        <f t="shared" si="0"/>
        <v>100 Docentes inscritos en cursos de extensión</v>
      </c>
      <c r="P26" s="40" t="s">
        <v>34</v>
      </c>
      <c r="Q26" s="41" t="s">
        <v>57</v>
      </c>
      <c r="R26" s="42" t="s">
        <v>57</v>
      </c>
      <c r="S26" s="41">
        <v>25</v>
      </c>
      <c r="T26" s="41">
        <v>50</v>
      </c>
      <c r="U26" s="41">
        <v>75</v>
      </c>
      <c r="V26" s="47">
        <v>100</v>
      </c>
    </row>
    <row r="27" spans="1:22" ht="72" x14ac:dyDescent="0.25">
      <c r="A27" s="17">
        <v>13</v>
      </c>
      <c r="B27" s="17">
        <v>23</v>
      </c>
      <c r="C27" s="18" t="s">
        <v>24</v>
      </c>
      <c r="D27" s="18" t="s">
        <v>25</v>
      </c>
      <c r="E27" s="18" t="s">
        <v>36</v>
      </c>
      <c r="F27" s="39" t="s">
        <v>151</v>
      </c>
      <c r="G27" s="39" t="s">
        <v>115</v>
      </c>
      <c r="H27" s="39" t="s">
        <v>152</v>
      </c>
      <c r="I27" s="40" t="s">
        <v>153</v>
      </c>
      <c r="J27" s="40" t="s">
        <v>86</v>
      </c>
      <c r="K27" s="40" t="s">
        <v>104</v>
      </c>
      <c r="L27" s="40" t="s">
        <v>105</v>
      </c>
      <c r="M27" s="41">
        <v>100</v>
      </c>
      <c r="N27" s="40" t="s">
        <v>154</v>
      </c>
      <c r="O27" s="40" t="str">
        <f t="shared" si="0"/>
        <v>100 % de docentes beneficiados del plan integral de bienestar</v>
      </c>
      <c r="P27" s="40" t="s">
        <v>34</v>
      </c>
      <c r="Q27" s="41" t="s">
        <v>155</v>
      </c>
      <c r="R27" s="42">
        <v>44926</v>
      </c>
      <c r="S27" s="41">
        <v>30</v>
      </c>
      <c r="T27" s="41">
        <v>50</v>
      </c>
      <c r="U27" s="41">
        <v>75</v>
      </c>
      <c r="V27" s="47">
        <v>100</v>
      </c>
    </row>
    <row r="28" spans="1:22" ht="67.5" x14ac:dyDescent="0.25">
      <c r="A28" s="17">
        <v>65</v>
      </c>
      <c r="B28" s="17">
        <v>24</v>
      </c>
      <c r="C28" s="18" t="s">
        <v>24</v>
      </c>
      <c r="D28" s="18" t="s">
        <v>25</v>
      </c>
      <c r="E28" s="18" t="s">
        <v>36</v>
      </c>
      <c r="F28" s="39" t="s">
        <v>156</v>
      </c>
      <c r="G28" s="39" t="s">
        <v>115</v>
      </c>
      <c r="H28" s="39" t="s">
        <v>517</v>
      </c>
      <c r="I28" s="40" t="s">
        <v>78</v>
      </c>
      <c r="J28" s="40" t="s">
        <v>31</v>
      </c>
      <c r="K28" s="40" t="s">
        <v>31</v>
      </c>
      <c r="L28" s="40" t="s">
        <v>32</v>
      </c>
      <c r="M28" s="41">
        <v>100</v>
      </c>
      <c r="N28" s="40" t="s">
        <v>157</v>
      </c>
      <c r="O28" s="40" t="str">
        <f t="shared" si="0"/>
        <v xml:space="preserve">100 % de avance propuesta de reforma estatuto docente </v>
      </c>
      <c r="P28" s="40" t="s">
        <v>34</v>
      </c>
      <c r="Q28" s="41" t="s">
        <v>57</v>
      </c>
      <c r="R28" s="42" t="s">
        <v>57</v>
      </c>
      <c r="S28" s="41">
        <v>10</v>
      </c>
      <c r="T28" s="41">
        <v>30</v>
      </c>
      <c r="U28" s="41">
        <v>70</v>
      </c>
      <c r="V28" s="47">
        <v>100</v>
      </c>
    </row>
    <row r="29" spans="1:22" ht="72" x14ac:dyDescent="0.25">
      <c r="A29" s="17">
        <v>66</v>
      </c>
      <c r="B29" s="17">
        <v>25</v>
      </c>
      <c r="C29" s="18" t="s">
        <v>24</v>
      </c>
      <c r="D29" s="18" t="s">
        <v>25</v>
      </c>
      <c r="E29" s="18" t="s">
        <v>36</v>
      </c>
      <c r="F29" s="39" t="s">
        <v>158</v>
      </c>
      <c r="G29" s="39" t="s">
        <v>115</v>
      </c>
      <c r="H29" s="39" t="s">
        <v>518</v>
      </c>
      <c r="I29" s="40" t="s">
        <v>78</v>
      </c>
      <c r="J29" s="40" t="s">
        <v>31</v>
      </c>
      <c r="K29" s="40" t="s">
        <v>31</v>
      </c>
      <c r="L29" s="40" t="s">
        <v>32</v>
      </c>
      <c r="M29" s="41">
        <v>100</v>
      </c>
      <c r="N29" s="40" t="s">
        <v>159</v>
      </c>
      <c r="O29" s="40" t="str">
        <f t="shared" si="0"/>
        <v>100 % de avance de la reforma normativa</v>
      </c>
      <c r="P29" s="40" t="s">
        <v>34</v>
      </c>
      <c r="Q29" s="41" t="s">
        <v>57</v>
      </c>
      <c r="R29" s="42" t="s">
        <v>57</v>
      </c>
      <c r="S29" s="41">
        <v>30</v>
      </c>
      <c r="T29" s="41">
        <v>70</v>
      </c>
      <c r="U29" s="41">
        <v>100</v>
      </c>
      <c r="V29" s="47"/>
    </row>
    <row r="30" spans="1:22" ht="67.5" x14ac:dyDescent="0.25">
      <c r="A30" s="17">
        <v>14</v>
      </c>
      <c r="B30" s="17">
        <v>26</v>
      </c>
      <c r="C30" s="18" t="s">
        <v>24</v>
      </c>
      <c r="D30" s="18" t="s">
        <v>25</v>
      </c>
      <c r="E30" s="18" t="s">
        <v>160</v>
      </c>
      <c r="F30" s="39" t="s">
        <v>161</v>
      </c>
      <c r="G30" s="39" t="s">
        <v>115</v>
      </c>
      <c r="H30" s="39" t="s">
        <v>519</v>
      </c>
      <c r="I30" s="40" t="s">
        <v>31</v>
      </c>
      <c r="J30" s="40" t="s">
        <v>31</v>
      </c>
      <c r="K30" s="40" t="s">
        <v>31</v>
      </c>
      <c r="L30" s="40" t="s">
        <v>32</v>
      </c>
      <c r="M30" s="41">
        <v>100</v>
      </c>
      <c r="N30" s="40" t="s">
        <v>162</v>
      </c>
      <c r="O30" s="40" t="str">
        <f>IF(M30="","",((ROUND(M30,2))&amp;" "&amp;N30))</f>
        <v>100 % de avance en el diseño del Sistema de evaluación de profesores</v>
      </c>
      <c r="P30" s="40" t="s">
        <v>34</v>
      </c>
      <c r="Q30" s="41" t="s">
        <v>155</v>
      </c>
      <c r="R30" s="42" t="s">
        <v>155</v>
      </c>
      <c r="S30" s="41">
        <v>30</v>
      </c>
      <c r="T30" s="41">
        <v>50</v>
      </c>
      <c r="U30" s="41">
        <v>70</v>
      </c>
      <c r="V30" s="47">
        <v>100</v>
      </c>
    </row>
    <row r="31" spans="1:22" ht="84" x14ac:dyDescent="0.25">
      <c r="A31" s="17" t="s">
        <v>35</v>
      </c>
      <c r="B31" s="17">
        <v>27</v>
      </c>
      <c r="C31" s="18" t="s">
        <v>24</v>
      </c>
      <c r="D31" s="18" t="s">
        <v>163</v>
      </c>
      <c r="E31" s="18" t="s">
        <v>164</v>
      </c>
      <c r="F31" s="39" t="s">
        <v>165</v>
      </c>
      <c r="G31" s="39" t="s">
        <v>115</v>
      </c>
      <c r="H31" s="39" t="s">
        <v>166</v>
      </c>
      <c r="I31" s="40" t="s">
        <v>520</v>
      </c>
      <c r="J31" s="40" t="s">
        <v>49</v>
      </c>
      <c r="K31" s="40" t="s">
        <v>49</v>
      </c>
      <c r="L31" s="40" t="s">
        <v>118</v>
      </c>
      <c r="M31" s="41">
        <v>8</v>
      </c>
      <c r="N31" s="40" t="s">
        <v>167</v>
      </c>
      <c r="O31" s="40" t="str">
        <f>IF(M31="","",(M31&amp;" "&amp;N31))</f>
        <v>8 observatorios, museos y otros espacios especializados de la UPN  con sostenibilidad</v>
      </c>
      <c r="P31" s="40" t="s">
        <v>34</v>
      </c>
      <c r="Q31" s="41" t="s">
        <v>57</v>
      </c>
      <c r="R31" s="42" t="s">
        <v>57</v>
      </c>
      <c r="S31" s="41">
        <v>4</v>
      </c>
      <c r="T31" s="41">
        <v>5</v>
      </c>
      <c r="U31" s="41">
        <v>6</v>
      </c>
      <c r="V31" s="47">
        <v>8</v>
      </c>
    </row>
    <row r="32" spans="1:22" ht="67.5" x14ac:dyDescent="0.25">
      <c r="A32" s="17">
        <v>17</v>
      </c>
      <c r="B32" s="17">
        <v>28</v>
      </c>
      <c r="C32" s="18" t="s">
        <v>24</v>
      </c>
      <c r="D32" s="18" t="s">
        <v>163</v>
      </c>
      <c r="E32" s="18" t="s">
        <v>164</v>
      </c>
      <c r="F32" s="39" t="s">
        <v>168</v>
      </c>
      <c r="G32" s="39" t="s">
        <v>115</v>
      </c>
      <c r="H32" s="39" t="s">
        <v>169</v>
      </c>
      <c r="I32" s="40" t="s">
        <v>170</v>
      </c>
      <c r="J32" s="40" t="s">
        <v>49</v>
      </c>
      <c r="K32" s="40" t="s">
        <v>171</v>
      </c>
      <c r="L32" s="40" t="s">
        <v>118</v>
      </c>
      <c r="M32" s="41">
        <v>10</v>
      </c>
      <c r="N32" s="40" t="s">
        <v>172</v>
      </c>
      <c r="O32" s="40" t="str">
        <f>IF(M32="","",(M32&amp;" "&amp;N32))</f>
        <v>10 Proyectos de construcción de materiales educativos</v>
      </c>
      <c r="P32" s="40" t="s">
        <v>34</v>
      </c>
      <c r="Q32" s="41" t="s">
        <v>57</v>
      </c>
      <c r="R32" s="42" t="s">
        <v>57</v>
      </c>
      <c r="S32" s="41">
        <v>1</v>
      </c>
      <c r="T32" s="41">
        <v>3</v>
      </c>
      <c r="U32" s="41">
        <v>6</v>
      </c>
      <c r="V32" s="47">
        <v>10</v>
      </c>
    </row>
    <row r="33" spans="1:22" ht="78.75" x14ac:dyDescent="0.25">
      <c r="A33" s="17">
        <v>19</v>
      </c>
      <c r="B33" s="17">
        <v>29</v>
      </c>
      <c r="C33" s="18" t="s">
        <v>24</v>
      </c>
      <c r="D33" s="18" t="s">
        <v>163</v>
      </c>
      <c r="E33" s="18" t="s">
        <v>173</v>
      </c>
      <c r="F33" s="39" t="s">
        <v>521</v>
      </c>
      <c r="G33" s="39" t="s">
        <v>115</v>
      </c>
      <c r="H33" s="39" t="s">
        <v>522</v>
      </c>
      <c r="I33" s="40" t="s">
        <v>503</v>
      </c>
      <c r="J33" s="40" t="s">
        <v>79</v>
      </c>
      <c r="K33" s="40" t="s">
        <v>503</v>
      </c>
      <c r="L33" s="40" t="s">
        <v>504</v>
      </c>
      <c r="M33" s="41">
        <v>7</v>
      </c>
      <c r="N33" s="40" t="s">
        <v>174</v>
      </c>
      <c r="O33" s="40" t="str">
        <f>IF(M33="","",(M33&amp;" "&amp;N33))</f>
        <v>7 proyectos de investigación y proyección social y extensión en IPN y/o Escuela Maternal</v>
      </c>
      <c r="P33" s="40" t="s">
        <v>523</v>
      </c>
      <c r="Q33" s="41" t="s">
        <v>120</v>
      </c>
      <c r="R33" s="42" t="s">
        <v>120</v>
      </c>
      <c r="S33" s="41">
        <v>1</v>
      </c>
      <c r="T33" s="41">
        <v>2</v>
      </c>
      <c r="U33" s="41">
        <v>2</v>
      </c>
      <c r="V33" s="47">
        <v>2</v>
      </c>
    </row>
    <row r="34" spans="1:22" ht="90" x14ac:dyDescent="0.25">
      <c r="A34" s="17">
        <v>20</v>
      </c>
      <c r="B34" s="17">
        <v>30</v>
      </c>
      <c r="C34" s="18" t="s">
        <v>24</v>
      </c>
      <c r="D34" s="18" t="s">
        <v>163</v>
      </c>
      <c r="E34" s="18" t="s">
        <v>173</v>
      </c>
      <c r="F34" s="39" t="s">
        <v>557</v>
      </c>
      <c r="G34" s="39" t="s">
        <v>115</v>
      </c>
      <c r="H34" s="39" t="s">
        <v>524</v>
      </c>
      <c r="I34" s="40" t="s">
        <v>525</v>
      </c>
      <c r="J34" s="40" t="s">
        <v>31</v>
      </c>
      <c r="K34" s="40" t="s">
        <v>31</v>
      </c>
      <c r="L34" s="40" t="s">
        <v>561</v>
      </c>
      <c r="M34" s="41">
        <v>250</v>
      </c>
      <c r="N34" s="40" t="s">
        <v>526</v>
      </c>
      <c r="O34" s="40" t="str">
        <f>IF(M34="","",(M34&amp;" "&amp;N34))</f>
        <v xml:space="preserve">250 Practicantes y pasantes en escenarios de investigación e innovación pedagógica y didáctica  </v>
      </c>
      <c r="P34" s="40" t="s">
        <v>64</v>
      </c>
      <c r="Q34" s="41" t="s">
        <v>175</v>
      </c>
      <c r="R34" s="42" t="s">
        <v>57</v>
      </c>
      <c r="S34" s="41">
        <v>80</v>
      </c>
      <c r="T34" s="41">
        <v>150</v>
      </c>
      <c r="U34" s="41">
        <v>200</v>
      </c>
      <c r="V34" s="47">
        <v>250</v>
      </c>
    </row>
    <row r="35" spans="1:22" ht="101.25" x14ac:dyDescent="0.25">
      <c r="A35" s="17">
        <v>21</v>
      </c>
      <c r="B35" s="17">
        <v>31</v>
      </c>
      <c r="C35" s="18" t="s">
        <v>24</v>
      </c>
      <c r="D35" s="18" t="s">
        <v>163</v>
      </c>
      <c r="E35" s="18" t="s">
        <v>173</v>
      </c>
      <c r="F35" s="39" t="s">
        <v>176</v>
      </c>
      <c r="G35" s="39" t="s">
        <v>115</v>
      </c>
      <c r="H35" s="39" t="s">
        <v>177</v>
      </c>
      <c r="I35" s="40" t="s">
        <v>178</v>
      </c>
      <c r="J35" s="40" t="s">
        <v>31</v>
      </c>
      <c r="K35" s="40" t="s">
        <v>31</v>
      </c>
      <c r="L35" s="40" t="s">
        <v>32</v>
      </c>
      <c r="M35" s="41">
        <v>5000</v>
      </c>
      <c r="N35" s="40" t="s">
        <v>179</v>
      </c>
      <c r="O35" s="40" t="s">
        <v>180</v>
      </c>
      <c r="P35" s="40" t="s">
        <v>137</v>
      </c>
      <c r="Q35" s="41">
        <v>3771</v>
      </c>
      <c r="R35" s="42" t="s">
        <v>120</v>
      </c>
      <c r="S35" s="41">
        <v>5000</v>
      </c>
      <c r="T35" s="41">
        <v>5000</v>
      </c>
      <c r="U35" s="41">
        <v>5000</v>
      </c>
      <c r="V35" s="47">
        <v>5000</v>
      </c>
    </row>
    <row r="36" spans="1:22" ht="90" x14ac:dyDescent="0.25">
      <c r="A36" s="17">
        <v>22</v>
      </c>
      <c r="B36" s="17">
        <v>32</v>
      </c>
      <c r="C36" s="18" t="s">
        <v>45</v>
      </c>
      <c r="D36" s="18" t="s">
        <v>46</v>
      </c>
      <c r="E36" s="18" t="s">
        <v>47</v>
      </c>
      <c r="F36" s="39" t="s">
        <v>181</v>
      </c>
      <c r="G36" s="39" t="s">
        <v>115</v>
      </c>
      <c r="H36" s="39" t="s">
        <v>182</v>
      </c>
      <c r="I36" s="40" t="s">
        <v>183</v>
      </c>
      <c r="J36" s="40" t="s">
        <v>31</v>
      </c>
      <c r="K36" s="40" t="s">
        <v>184</v>
      </c>
      <c r="L36" s="40" t="s">
        <v>32</v>
      </c>
      <c r="M36" s="41">
        <v>30</v>
      </c>
      <c r="N36" s="40" t="s">
        <v>185</v>
      </c>
      <c r="O36" s="40" t="str">
        <f>IF(M36="","",(M36&amp;" "&amp;N36))</f>
        <v xml:space="preserve">30 % de programas academicos con oferta en plataforma virtual </v>
      </c>
      <c r="P36" s="40" t="s">
        <v>34</v>
      </c>
      <c r="Q36" s="41">
        <v>0.5</v>
      </c>
      <c r="R36" s="42">
        <v>44926</v>
      </c>
      <c r="S36" s="41">
        <v>5</v>
      </c>
      <c r="T36" s="41">
        <v>15</v>
      </c>
      <c r="U36" s="41">
        <v>25</v>
      </c>
      <c r="V36" s="47">
        <v>30</v>
      </c>
    </row>
    <row r="37" spans="1:22" ht="132" x14ac:dyDescent="0.25">
      <c r="A37" s="17">
        <v>24</v>
      </c>
      <c r="B37" s="17">
        <v>33</v>
      </c>
      <c r="C37" s="18" t="s">
        <v>45</v>
      </c>
      <c r="D37" s="18" t="s">
        <v>46</v>
      </c>
      <c r="E37" s="18" t="s">
        <v>47</v>
      </c>
      <c r="F37" s="39" t="s">
        <v>186</v>
      </c>
      <c r="G37" s="39" t="s">
        <v>115</v>
      </c>
      <c r="H37" s="39" t="s">
        <v>187</v>
      </c>
      <c r="I37" s="40" t="s">
        <v>188</v>
      </c>
      <c r="J37" s="40" t="s">
        <v>79</v>
      </c>
      <c r="K37" s="40" t="s">
        <v>184</v>
      </c>
      <c r="L37" s="40" t="s">
        <v>32</v>
      </c>
      <c r="M37" s="41">
        <v>350</v>
      </c>
      <c r="N37" s="40" t="s">
        <v>189</v>
      </c>
      <c r="O37" s="40" t="s">
        <v>190</v>
      </c>
      <c r="P37" s="40" t="s">
        <v>34</v>
      </c>
      <c r="Q37" s="41"/>
      <c r="R37" s="42" t="s">
        <v>57</v>
      </c>
      <c r="S37" s="41">
        <v>50</v>
      </c>
      <c r="T37" s="41">
        <v>130</v>
      </c>
      <c r="U37" s="41">
        <v>250</v>
      </c>
      <c r="V37" s="47">
        <v>350</v>
      </c>
    </row>
    <row r="38" spans="1:22" ht="90" x14ac:dyDescent="0.25">
      <c r="A38" s="27">
        <v>25</v>
      </c>
      <c r="B38" s="17">
        <v>34</v>
      </c>
      <c r="C38" s="18" t="s">
        <v>45</v>
      </c>
      <c r="D38" s="18" t="s">
        <v>46</v>
      </c>
      <c r="E38" s="18" t="s">
        <v>52</v>
      </c>
      <c r="F38" s="39" t="s">
        <v>191</v>
      </c>
      <c r="G38" s="39" t="s">
        <v>115</v>
      </c>
      <c r="H38" s="39" t="s">
        <v>192</v>
      </c>
      <c r="I38" s="40" t="s">
        <v>193</v>
      </c>
      <c r="J38" s="40" t="s">
        <v>79</v>
      </c>
      <c r="K38" s="40" t="s">
        <v>124</v>
      </c>
      <c r="L38" s="40" t="s">
        <v>124</v>
      </c>
      <c r="M38" s="41">
        <v>95</v>
      </c>
      <c r="N38" s="40" t="s">
        <v>194</v>
      </c>
      <c r="O38" s="40" t="str">
        <f t="shared" ref="O38:O69" si="1">IF(M38="","",(M38&amp;" "&amp;N38))</f>
        <v>95 % de ejecución en planes de mejoramiento de programas academicos</v>
      </c>
      <c r="P38" s="40" t="s">
        <v>34</v>
      </c>
      <c r="Q38" s="41">
        <v>0</v>
      </c>
      <c r="R38" s="42" t="s">
        <v>57</v>
      </c>
      <c r="S38" s="41">
        <v>75</v>
      </c>
      <c r="T38" s="41">
        <v>80</v>
      </c>
      <c r="U38" s="41">
        <v>90</v>
      </c>
      <c r="V38" s="47">
        <v>95</v>
      </c>
    </row>
    <row r="39" spans="1:22" ht="90" x14ac:dyDescent="0.25">
      <c r="A39" s="17">
        <v>27</v>
      </c>
      <c r="B39" s="17">
        <v>35</v>
      </c>
      <c r="C39" s="18" t="s">
        <v>45</v>
      </c>
      <c r="D39" s="18" t="s">
        <v>46</v>
      </c>
      <c r="E39" s="18" t="s">
        <v>52</v>
      </c>
      <c r="F39" s="39" t="s">
        <v>195</v>
      </c>
      <c r="G39" s="39" t="s">
        <v>115</v>
      </c>
      <c r="H39" s="39" t="s">
        <v>196</v>
      </c>
      <c r="I39" s="40" t="s">
        <v>55</v>
      </c>
      <c r="J39" s="40" t="s">
        <v>79</v>
      </c>
      <c r="K39" s="40" t="s">
        <v>124</v>
      </c>
      <c r="L39" s="40" t="s">
        <v>124</v>
      </c>
      <c r="M39" s="41">
        <v>15</v>
      </c>
      <c r="N39" s="40" t="s">
        <v>197</v>
      </c>
      <c r="O39" s="40" t="str">
        <f t="shared" si="1"/>
        <v>15 % de programas acádemicos ofertados en diferentes regiones.</v>
      </c>
      <c r="P39" s="40" t="s">
        <v>34</v>
      </c>
      <c r="Q39" s="41" t="s">
        <v>57</v>
      </c>
      <c r="R39" s="42" t="s">
        <v>57</v>
      </c>
      <c r="S39" s="41">
        <v>0</v>
      </c>
      <c r="T39" s="41">
        <v>5</v>
      </c>
      <c r="U39" s="41">
        <v>10</v>
      </c>
      <c r="V39" s="47">
        <v>15</v>
      </c>
    </row>
    <row r="40" spans="1:22" ht="90" x14ac:dyDescent="0.25">
      <c r="A40" s="17">
        <v>68</v>
      </c>
      <c r="B40" s="17">
        <v>36</v>
      </c>
      <c r="C40" s="18" t="s">
        <v>45</v>
      </c>
      <c r="D40" s="18" t="s">
        <v>46</v>
      </c>
      <c r="E40" s="18" t="s">
        <v>52</v>
      </c>
      <c r="F40" s="39" t="s">
        <v>198</v>
      </c>
      <c r="G40" s="39" t="s">
        <v>115</v>
      </c>
      <c r="H40" s="39" t="s">
        <v>527</v>
      </c>
      <c r="I40" s="40" t="s">
        <v>199</v>
      </c>
      <c r="J40" s="40" t="s">
        <v>31</v>
      </c>
      <c r="K40" s="40" t="s">
        <v>31</v>
      </c>
      <c r="L40" s="40" t="s">
        <v>32</v>
      </c>
      <c r="M40" s="41">
        <v>3</v>
      </c>
      <c r="N40" s="40" t="s">
        <v>200</v>
      </c>
      <c r="O40" s="40" t="str">
        <f t="shared" si="1"/>
        <v xml:space="preserve">3 Documentos que favorecen la flexibilidad curricular. </v>
      </c>
      <c r="P40" s="40" t="s">
        <v>34</v>
      </c>
      <c r="Q40" s="41" t="s">
        <v>57</v>
      </c>
      <c r="R40" s="42" t="s">
        <v>57</v>
      </c>
      <c r="S40" s="41">
        <v>1</v>
      </c>
      <c r="T40" s="41">
        <v>1</v>
      </c>
      <c r="U40" s="41">
        <v>1</v>
      </c>
      <c r="V40" s="47"/>
    </row>
    <row r="41" spans="1:22" ht="127.5" customHeight="1" x14ac:dyDescent="0.25">
      <c r="A41" s="17">
        <v>28</v>
      </c>
      <c r="B41" s="17">
        <v>37</v>
      </c>
      <c r="C41" s="18" t="s">
        <v>45</v>
      </c>
      <c r="D41" s="18" t="s">
        <v>46</v>
      </c>
      <c r="E41" s="18" t="s">
        <v>52</v>
      </c>
      <c r="F41" s="39" t="s">
        <v>201</v>
      </c>
      <c r="G41" s="39" t="s">
        <v>115</v>
      </c>
      <c r="H41" s="39" t="s">
        <v>202</v>
      </c>
      <c r="I41" s="40" t="s">
        <v>203</v>
      </c>
      <c r="J41" s="40" t="s">
        <v>31</v>
      </c>
      <c r="K41" s="40" t="s">
        <v>31</v>
      </c>
      <c r="L41" s="40" t="s">
        <v>32</v>
      </c>
      <c r="M41" s="41">
        <v>100</v>
      </c>
      <c r="N41" s="40" t="s">
        <v>204</v>
      </c>
      <c r="O41" s="40" t="str">
        <f t="shared" si="1"/>
        <v>100 Estudiantes beneficiados con oferta académica con doble titulacion o doble programa</v>
      </c>
      <c r="P41" s="40" t="s">
        <v>34</v>
      </c>
      <c r="Q41" s="41" t="s">
        <v>57</v>
      </c>
      <c r="R41" s="42" t="s">
        <v>57</v>
      </c>
      <c r="S41" s="41">
        <v>20</v>
      </c>
      <c r="T41" s="41">
        <v>45</v>
      </c>
      <c r="U41" s="41">
        <v>70</v>
      </c>
      <c r="V41" s="47">
        <v>100</v>
      </c>
    </row>
    <row r="42" spans="1:22" ht="108" x14ac:dyDescent="0.25">
      <c r="A42" s="17">
        <v>30</v>
      </c>
      <c r="B42" s="17">
        <v>38</v>
      </c>
      <c r="C42" s="18" t="s">
        <v>45</v>
      </c>
      <c r="D42" s="18" t="s">
        <v>46</v>
      </c>
      <c r="E42" s="18" t="s">
        <v>52</v>
      </c>
      <c r="F42" s="39" t="s">
        <v>205</v>
      </c>
      <c r="G42" s="39" t="s">
        <v>115</v>
      </c>
      <c r="H42" s="39" t="s">
        <v>206</v>
      </c>
      <c r="I42" s="40" t="s">
        <v>207</v>
      </c>
      <c r="J42" s="40" t="s">
        <v>31</v>
      </c>
      <c r="K42" s="40" t="s">
        <v>31</v>
      </c>
      <c r="L42" s="40" t="s">
        <v>32</v>
      </c>
      <c r="M42" s="41">
        <v>8</v>
      </c>
      <c r="N42" s="40" t="s">
        <v>208</v>
      </c>
      <c r="O42" s="40" t="str">
        <f t="shared" si="1"/>
        <v>8 Convenios suscritos para ampliación de cohortes</v>
      </c>
      <c r="P42" s="40" t="s">
        <v>64</v>
      </c>
      <c r="Q42" s="41">
        <v>3</v>
      </c>
      <c r="R42" s="42"/>
      <c r="S42" s="41">
        <v>3</v>
      </c>
      <c r="T42" s="41">
        <v>1</v>
      </c>
      <c r="U42" s="41">
        <v>3</v>
      </c>
      <c r="V42" s="47">
        <v>1</v>
      </c>
    </row>
    <row r="43" spans="1:22" ht="96" x14ac:dyDescent="0.25">
      <c r="A43" s="17">
        <v>32</v>
      </c>
      <c r="B43" s="17">
        <v>39</v>
      </c>
      <c r="C43" s="18" t="s">
        <v>45</v>
      </c>
      <c r="D43" s="18" t="s">
        <v>46</v>
      </c>
      <c r="E43" s="18" t="s">
        <v>52</v>
      </c>
      <c r="F43" s="39" t="s">
        <v>209</v>
      </c>
      <c r="G43" s="39" t="s">
        <v>115</v>
      </c>
      <c r="H43" s="39" t="s">
        <v>210</v>
      </c>
      <c r="I43" s="40" t="s">
        <v>211</v>
      </c>
      <c r="J43" s="40" t="s">
        <v>79</v>
      </c>
      <c r="K43" s="40" t="s">
        <v>212</v>
      </c>
      <c r="L43" s="40" t="s">
        <v>213</v>
      </c>
      <c r="M43" s="41">
        <v>4</v>
      </c>
      <c r="N43" s="40" t="s">
        <v>214</v>
      </c>
      <c r="O43" s="40" t="str">
        <f t="shared" si="1"/>
        <v xml:space="preserve">4 % de Programas que inician internacionalización de curriculo </v>
      </c>
      <c r="P43" s="40" t="s">
        <v>34</v>
      </c>
      <c r="Q43" s="41" t="s">
        <v>57</v>
      </c>
      <c r="R43" s="42" t="s">
        <v>57</v>
      </c>
      <c r="S43" s="41">
        <v>1</v>
      </c>
      <c r="T43" s="41">
        <v>2</v>
      </c>
      <c r="U43" s="41">
        <v>3</v>
      </c>
      <c r="V43" s="47">
        <v>4</v>
      </c>
    </row>
    <row r="44" spans="1:22" ht="90" x14ac:dyDescent="0.25">
      <c r="A44" s="17">
        <v>33</v>
      </c>
      <c r="B44" s="17">
        <v>40</v>
      </c>
      <c r="C44" s="18" t="s">
        <v>45</v>
      </c>
      <c r="D44" s="18" t="s">
        <v>46</v>
      </c>
      <c r="E44" s="18" t="s">
        <v>52</v>
      </c>
      <c r="F44" s="39" t="s">
        <v>215</v>
      </c>
      <c r="G44" s="39" t="s">
        <v>115</v>
      </c>
      <c r="H44" s="39" t="s">
        <v>216</v>
      </c>
      <c r="I44" s="40" t="s">
        <v>211</v>
      </c>
      <c r="J44" s="40" t="s">
        <v>79</v>
      </c>
      <c r="K44" s="40" t="s">
        <v>212</v>
      </c>
      <c r="L44" s="40" t="s">
        <v>213</v>
      </c>
      <c r="M44" s="41">
        <v>10</v>
      </c>
      <c r="N44" s="40" t="s">
        <v>217</v>
      </c>
      <c r="O44" s="40" t="str">
        <f t="shared" si="1"/>
        <v>10 Talleres de internacionalización ofertados en la UPN</v>
      </c>
      <c r="P44" s="40" t="s">
        <v>64</v>
      </c>
      <c r="Q44" s="41" t="s">
        <v>57</v>
      </c>
      <c r="R44" s="42" t="s">
        <v>57</v>
      </c>
      <c r="S44" s="41">
        <v>2</v>
      </c>
      <c r="T44" s="41">
        <v>2</v>
      </c>
      <c r="U44" s="41">
        <v>3</v>
      </c>
      <c r="V44" s="47">
        <v>3</v>
      </c>
    </row>
    <row r="45" spans="1:22" ht="96" x14ac:dyDescent="0.25">
      <c r="A45" s="17">
        <v>34</v>
      </c>
      <c r="B45" s="17">
        <v>41</v>
      </c>
      <c r="C45" s="18" t="s">
        <v>45</v>
      </c>
      <c r="D45" s="18" t="s">
        <v>46</v>
      </c>
      <c r="E45" s="18" t="s">
        <v>65</v>
      </c>
      <c r="F45" s="39" t="s">
        <v>218</v>
      </c>
      <c r="G45" s="39" t="s">
        <v>115</v>
      </c>
      <c r="H45" s="39" t="s">
        <v>219</v>
      </c>
      <c r="I45" s="40" t="s">
        <v>211</v>
      </c>
      <c r="J45" s="40" t="s">
        <v>79</v>
      </c>
      <c r="K45" s="40" t="s">
        <v>212</v>
      </c>
      <c r="L45" s="40" t="s">
        <v>213</v>
      </c>
      <c r="M45" s="41">
        <v>20</v>
      </c>
      <c r="N45" s="40" t="s">
        <v>220</v>
      </c>
      <c r="O45" s="40" t="str">
        <f t="shared" si="1"/>
        <v xml:space="preserve">20 % de incremento anual de proyectos de Aprendizaje Colaborativo Internacional </v>
      </c>
      <c r="P45" s="40" t="s">
        <v>64</v>
      </c>
      <c r="Q45" s="41" t="s">
        <v>57</v>
      </c>
      <c r="R45" s="42" t="s">
        <v>57</v>
      </c>
      <c r="S45" s="41">
        <v>2</v>
      </c>
      <c r="T45" s="41">
        <v>7</v>
      </c>
      <c r="U45" s="41">
        <v>15</v>
      </c>
      <c r="V45" s="47">
        <v>20</v>
      </c>
    </row>
    <row r="46" spans="1:22" ht="108" x14ac:dyDescent="0.25">
      <c r="A46" s="17">
        <v>35</v>
      </c>
      <c r="B46" s="17">
        <v>42</v>
      </c>
      <c r="C46" s="18" t="s">
        <v>45</v>
      </c>
      <c r="D46" s="18" t="s">
        <v>46</v>
      </c>
      <c r="E46" s="18" t="s">
        <v>65</v>
      </c>
      <c r="F46" s="39" t="s">
        <v>221</v>
      </c>
      <c r="G46" s="39" t="s">
        <v>115</v>
      </c>
      <c r="H46" s="39" t="s">
        <v>222</v>
      </c>
      <c r="I46" s="40" t="s">
        <v>223</v>
      </c>
      <c r="J46" s="40" t="s">
        <v>79</v>
      </c>
      <c r="K46" s="40" t="s">
        <v>212</v>
      </c>
      <c r="L46" s="40" t="s">
        <v>213</v>
      </c>
      <c r="M46" s="41">
        <v>10</v>
      </c>
      <c r="N46" s="40" t="s">
        <v>224</v>
      </c>
      <c r="O46" s="40" t="str">
        <f t="shared" si="1"/>
        <v xml:space="preserve">10 % de estudiantes que realizan movilidad académica  nacional e internacional </v>
      </c>
      <c r="P46" s="40" t="s">
        <v>64</v>
      </c>
      <c r="Q46" s="41">
        <v>0</v>
      </c>
      <c r="R46" s="42">
        <v>44926</v>
      </c>
      <c r="S46" s="41">
        <v>2</v>
      </c>
      <c r="T46" s="41">
        <v>4</v>
      </c>
      <c r="U46" s="41">
        <v>7</v>
      </c>
      <c r="V46" s="47">
        <v>10</v>
      </c>
    </row>
    <row r="47" spans="1:22" ht="108" x14ac:dyDescent="0.25">
      <c r="A47" s="17">
        <v>36</v>
      </c>
      <c r="B47" s="17">
        <v>43</v>
      </c>
      <c r="C47" s="18" t="s">
        <v>45</v>
      </c>
      <c r="D47" s="18" t="s">
        <v>46</v>
      </c>
      <c r="E47" s="18" t="s">
        <v>65</v>
      </c>
      <c r="F47" s="39" t="s">
        <v>225</v>
      </c>
      <c r="G47" s="39" t="s">
        <v>115</v>
      </c>
      <c r="H47" s="39" t="s">
        <v>226</v>
      </c>
      <c r="I47" s="40" t="s">
        <v>227</v>
      </c>
      <c r="J47" s="40" t="s">
        <v>79</v>
      </c>
      <c r="K47" s="40" t="s">
        <v>212</v>
      </c>
      <c r="L47" s="40" t="s">
        <v>213</v>
      </c>
      <c r="M47" s="41">
        <v>10</v>
      </c>
      <c r="N47" s="40" t="s">
        <v>228</v>
      </c>
      <c r="O47" s="40" t="str">
        <f t="shared" si="1"/>
        <v xml:space="preserve">10 % de docentes que realizan movilidad académica  nacional e internacional </v>
      </c>
      <c r="P47" s="40" t="s">
        <v>34</v>
      </c>
      <c r="Q47" s="41">
        <v>0</v>
      </c>
      <c r="R47" s="42">
        <v>44926</v>
      </c>
      <c r="S47" s="41">
        <v>2</v>
      </c>
      <c r="T47" s="41">
        <v>4</v>
      </c>
      <c r="U47" s="41">
        <v>7</v>
      </c>
      <c r="V47" s="47">
        <v>10</v>
      </c>
    </row>
    <row r="48" spans="1:22" ht="132" x14ac:dyDescent="0.25">
      <c r="A48" s="17">
        <v>37</v>
      </c>
      <c r="B48" s="17">
        <v>44</v>
      </c>
      <c r="C48" s="18" t="s">
        <v>45</v>
      </c>
      <c r="D48" s="18" t="s">
        <v>46</v>
      </c>
      <c r="E48" s="18" t="s">
        <v>65</v>
      </c>
      <c r="F48" s="39" t="s">
        <v>229</v>
      </c>
      <c r="G48" s="39" t="s">
        <v>115</v>
      </c>
      <c r="H48" s="39" t="s">
        <v>230</v>
      </c>
      <c r="I48" s="40" t="s">
        <v>231</v>
      </c>
      <c r="J48" s="40" t="s">
        <v>79</v>
      </c>
      <c r="K48" s="40" t="s">
        <v>212</v>
      </c>
      <c r="L48" s="40" t="s">
        <v>232</v>
      </c>
      <c r="M48" s="41">
        <v>10</v>
      </c>
      <c r="N48" s="40" t="s">
        <v>233</v>
      </c>
      <c r="O48" s="40" t="str">
        <f t="shared" si="1"/>
        <v>10 % de docentes visitantes que realizan movilidad académica  nacional e internacional en la UPN</v>
      </c>
      <c r="P48" s="40" t="s">
        <v>34</v>
      </c>
      <c r="Q48" s="41">
        <v>5</v>
      </c>
      <c r="R48" s="42">
        <v>44926</v>
      </c>
      <c r="S48" s="41">
        <v>2</v>
      </c>
      <c r="T48" s="41">
        <v>4</v>
      </c>
      <c r="U48" s="41">
        <v>6</v>
      </c>
      <c r="V48" s="47">
        <v>10</v>
      </c>
    </row>
    <row r="49" spans="1:22" ht="120" x14ac:dyDescent="0.25">
      <c r="A49" s="17">
        <v>38</v>
      </c>
      <c r="B49" s="17">
        <v>45</v>
      </c>
      <c r="C49" s="18" t="s">
        <v>45</v>
      </c>
      <c r="D49" s="18" t="s">
        <v>46</v>
      </c>
      <c r="E49" s="18" t="s">
        <v>65</v>
      </c>
      <c r="F49" s="39" t="s">
        <v>234</v>
      </c>
      <c r="G49" s="39" t="s">
        <v>115</v>
      </c>
      <c r="H49" s="39" t="s">
        <v>235</v>
      </c>
      <c r="I49" s="40" t="s">
        <v>223</v>
      </c>
      <c r="J49" s="40" t="s">
        <v>79</v>
      </c>
      <c r="K49" s="40" t="s">
        <v>212</v>
      </c>
      <c r="L49" s="40" t="s">
        <v>213</v>
      </c>
      <c r="M49" s="41">
        <v>10</v>
      </c>
      <c r="N49" s="40" t="s">
        <v>236</v>
      </c>
      <c r="O49" s="40" t="str">
        <f t="shared" si="1"/>
        <v xml:space="preserve">10 % de estudiantes externos que realizan movilidad académica  nacional e internacional </v>
      </c>
      <c r="P49" s="40" t="s">
        <v>34</v>
      </c>
      <c r="Q49" s="41">
        <v>76</v>
      </c>
      <c r="R49" s="42">
        <v>44926</v>
      </c>
      <c r="S49" s="41">
        <v>2</v>
      </c>
      <c r="T49" s="41">
        <v>4</v>
      </c>
      <c r="U49" s="41">
        <v>6</v>
      </c>
      <c r="V49" s="47">
        <v>10</v>
      </c>
    </row>
    <row r="50" spans="1:22" ht="90" x14ac:dyDescent="0.25">
      <c r="A50" s="17">
        <v>39</v>
      </c>
      <c r="B50" s="17">
        <v>46</v>
      </c>
      <c r="C50" s="18" t="s">
        <v>45</v>
      </c>
      <c r="D50" s="18" t="s">
        <v>46</v>
      </c>
      <c r="E50" s="18" t="s">
        <v>65</v>
      </c>
      <c r="F50" s="39" t="s">
        <v>237</v>
      </c>
      <c r="G50" s="39" t="s">
        <v>115</v>
      </c>
      <c r="H50" s="39" t="s">
        <v>238</v>
      </c>
      <c r="I50" s="40" t="s">
        <v>239</v>
      </c>
      <c r="J50" s="40" t="s">
        <v>79</v>
      </c>
      <c r="K50" s="40" t="s">
        <v>212</v>
      </c>
      <c r="L50" s="40" t="s">
        <v>213</v>
      </c>
      <c r="M50" s="41">
        <v>70</v>
      </c>
      <c r="N50" s="40" t="s">
        <v>240</v>
      </c>
      <c r="O50" s="40" t="str">
        <f t="shared" si="1"/>
        <v>70 % de convenios de cooperación academica suscritos</v>
      </c>
      <c r="P50" s="40" t="s">
        <v>34</v>
      </c>
      <c r="Q50" s="41" t="s">
        <v>57</v>
      </c>
      <c r="R50" s="42" t="s">
        <v>57</v>
      </c>
      <c r="S50" s="41">
        <v>10</v>
      </c>
      <c r="T50" s="41">
        <v>25</v>
      </c>
      <c r="U50" s="41">
        <v>45</v>
      </c>
      <c r="V50" s="47">
        <v>70</v>
      </c>
    </row>
    <row r="51" spans="1:22" ht="168" x14ac:dyDescent="0.25">
      <c r="A51" s="17">
        <v>40</v>
      </c>
      <c r="B51" s="17">
        <v>47</v>
      </c>
      <c r="C51" s="18" t="s">
        <v>45</v>
      </c>
      <c r="D51" s="18" t="s">
        <v>46</v>
      </c>
      <c r="E51" s="18" t="s">
        <v>65</v>
      </c>
      <c r="F51" s="39" t="s">
        <v>241</v>
      </c>
      <c r="G51" s="39" t="s">
        <v>115</v>
      </c>
      <c r="H51" s="39" t="s">
        <v>242</v>
      </c>
      <c r="I51" s="40" t="s">
        <v>239</v>
      </c>
      <c r="J51" s="40" t="s">
        <v>79</v>
      </c>
      <c r="K51" s="40" t="s">
        <v>212</v>
      </c>
      <c r="L51" s="40" t="s">
        <v>213</v>
      </c>
      <c r="M51" s="41">
        <v>30</v>
      </c>
      <c r="N51" s="40" t="s">
        <v>243</v>
      </c>
      <c r="O51" s="40" t="str">
        <f t="shared" si="1"/>
        <v>30 % de incremento en participantes de eventos anuales</v>
      </c>
      <c r="P51" s="40" t="s">
        <v>34</v>
      </c>
      <c r="Q51" s="41" t="s">
        <v>57</v>
      </c>
      <c r="R51" s="42" t="s">
        <v>57</v>
      </c>
      <c r="S51" s="41"/>
      <c r="T51" s="41">
        <v>10</v>
      </c>
      <c r="U51" s="41">
        <v>20</v>
      </c>
      <c r="V51" s="47">
        <v>30</v>
      </c>
    </row>
    <row r="52" spans="1:22" ht="96" x14ac:dyDescent="0.25">
      <c r="A52" s="17">
        <v>41</v>
      </c>
      <c r="B52" s="17">
        <v>48</v>
      </c>
      <c r="C52" s="18" t="s">
        <v>45</v>
      </c>
      <c r="D52" s="18" t="s">
        <v>46</v>
      </c>
      <c r="E52" s="18" t="s">
        <v>65</v>
      </c>
      <c r="F52" s="39" t="s">
        <v>244</v>
      </c>
      <c r="G52" s="39" t="s">
        <v>115</v>
      </c>
      <c r="H52" s="39" t="s">
        <v>245</v>
      </c>
      <c r="I52" s="40" t="s">
        <v>246</v>
      </c>
      <c r="J52" s="40" t="s">
        <v>79</v>
      </c>
      <c r="K52" s="40" t="s">
        <v>247</v>
      </c>
      <c r="L52" s="40" t="s">
        <v>105</v>
      </c>
      <c r="M52" s="41">
        <v>100</v>
      </c>
      <c r="N52" s="40" t="s">
        <v>248</v>
      </c>
      <c r="O52" s="40" t="str">
        <f t="shared" si="1"/>
        <v xml:space="preserve">100 % de avance en el diseño e implementación de un Centro para asuntos de géneros </v>
      </c>
      <c r="P52" s="40" t="s">
        <v>64</v>
      </c>
      <c r="Q52" s="41" t="s">
        <v>57</v>
      </c>
      <c r="R52" s="42" t="s">
        <v>57</v>
      </c>
      <c r="S52" s="41">
        <v>20</v>
      </c>
      <c r="T52" s="41">
        <v>100</v>
      </c>
      <c r="U52" s="41">
        <v>100</v>
      </c>
      <c r="V52" s="47">
        <v>100</v>
      </c>
    </row>
    <row r="53" spans="1:22" ht="90" x14ac:dyDescent="0.25">
      <c r="A53" s="17">
        <v>42</v>
      </c>
      <c r="B53" s="17">
        <v>49</v>
      </c>
      <c r="C53" s="18" t="s">
        <v>45</v>
      </c>
      <c r="D53" s="18" t="s">
        <v>46</v>
      </c>
      <c r="E53" s="18" t="s">
        <v>69</v>
      </c>
      <c r="F53" s="39" t="s">
        <v>528</v>
      </c>
      <c r="G53" s="39" t="s">
        <v>115</v>
      </c>
      <c r="H53" s="39" t="s">
        <v>529</v>
      </c>
      <c r="I53" s="40" t="s">
        <v>249</v>
      </c>
      <c r="J53" s="40" t="s">
        <v>49</v>
      </c>
      <c r="K53" s="40" t="s">
        <v>250</v>
      </c>
      <c r="L53" s="40" t="s">
        <v>118</v>
      </c>
      <c r="M53" s="41">
        <v>20</v>
      </c>
      <c r="N53" s="40" t="s">
        <v>562</v>
      </c>
      <c r="O53" s="40" t="str">
        <f t="shared" si="1"/>
        <v xml:space="preserve">20 Proyectos cofinanciados o interinstitucionales concretados  </v>
      </c>
      <c r="P53" s="40" t="s">
        <v>64</v>
      </c>
      <c r="Q53" s="41">
        <v>2</v>
      </c>
      <c r="R53" s="42">
        <v>44926</v>
      </c>
      <c r="S53" s="41">
        <v>6</v>
      </c>
      <c r="T53" s="41">
        <v>5</v>
      </c>
      <c r="U53" s="41">
        <v>5</v>
      </c>
      <c r="V53" s="47">
        <v>4</v>
      </c>
    </row>
    <row r="54" spans="1:22" ht="90" x14ac:dyDescent="0.25">
      <c r="A54" s="17">
        <v>43</v>
      </c>
      <c r="B54" s="17">
        <v>50</v>
      </c>
      <c r="C54" s="18" t="s">
        <v>45</v>
      </c>
      <c r="D54" s="18" t="s">
        <v>46</v>
      </c>
      <c r="E54" s="18" t="s">
        <v>69</v>
      </c>
      <c r="F54" s="39" t="s">
        <v>251</v>
      </c>
      <c r="G54" s="39" t="s">
        <v>115</v>
      </c>
      <c r="H54" s="39" t="s">
        <v>252</v>
      </c>
      <c r="I54" s="40" t="s">
        <v>253</v>
      </c>
      <c r="J54" s="40" t="s">
        <v>49</v>
      </c>
      <c r="K54" s="40" t="s">
        <v>250</v>
      </c>
      <c r="L54" s="40" t="s">
        <v>118</v>
      </c>
      <c r="M54" s="41">
        <v>80</v>
      </c>
      <c r="N54" s="40" t="s">
        <v>254</v>
      </c>
      <c r="O54" s="40" t="str">
        <f t="shared" si="1"/>
        <v>80 escenarios internos y externos de incidencia</v>
      </c>
      <c r="P54" s="40" t="s">
        <v>34</v>
      </c>
      <c r="Q54" s="41" t="s">
        <v>57</v>
      </c>
      <c r="R54" s="42" t="s">
        <v>57</v>
      </c>
      <c r="S54" s="41">
        <v>10</v>
      </c>
      <c r="T54" s="41">
        <v>30</v>
      </c>
      <c r="U54" s="41">
        <v>55</v>
      </c>
      <c r="V54" s="47">
        <v>80</v>
      </c>
    </row>
    <row r="55" spans="1:22" ht="101.25" x14ac:dyDescent="0.25">
      <c r="A55" s="17">
        <v>44</v>
      </c>
      <c r="B55" s="17">
        <v>51</v>
      </c>
      <c r="C55" s="18" t="s">
        <v>45</v>
      </c>
      <c r="D55" s="18" t="s">
        <v>46</v>
      </c>
      <c r="E55" s="18" t="s">
        <v>69</v>
      </c>
      <c r="F55" s="39" t="s">
        <v>255</v>
      </c>
      <c r="G55" s="39" t="s">
        <v>115</v>
      </c>
      <c r="H55" s="39" t="s">
        <v>256</v>
      </c>
      <c r="I55" s="40" t="s">
        <v>253</v>
      </c>
      <c r="J55" s="40" t="s">
        <v>49</v>
      </c>
      <c r="K55" s="40" t="s">
        <v>250</v>
      </c>
      <c r="L55" s="40" t="s">
        <v>257</v>
      </c>
      <c r="M55" s="41">
        <v>8</v>
      </c>
      <c r="N55" s="40" t="s">
        <v>258</v>
      </c>
      <c r="O55" s="40" t="str">
        <f t="shared" si="1"/>
        <v>8 Documentos con el balance del estado de la investigación de la UPN en el contexto regional e internacional</v>
      </c>
      <c r="P55" s="40" t="s">
        <v>64</v>
      </c>
      <c r="Q55" s="41" t="s">
        <v>175</v>
      </c>
      <c r="R55" s="42" t="s">
        <v>57</v>
      </c>
      <c r="S55" s="41">
        <v>2</v>
      </c>
      <c r="T55" s="41">
        <v>2</v>
      </c>
      <c r="U55" s="41">
        <v>2</v>
      </c>
      <c r="V55" s="47">
        <v>2</v>
      </c>
    </row>
    <row r="56" spans="1:22" ht="90" x14ac:dyDescent="0.25">
      <c r="A56" s="17">
        <v>45</v>
      </c>
      <c r="B56" s="17">
        <v>52</v>
      </c>
      <c r="C56" s="18" t="s">
        <v>45</v>
      </c>
      <c r="D56" s="18" t="s">
        <v>46</v>
      </c>
      <c r="E56" s="18" t="s">
        <v>69</v>
      </c>
      <c r="F56" s="39" t="s">
        <v>530</v>
      </c>
      <c r="G56" s="39" t="s">
        <v>115</v>
      </c>
      <c r="H56" s="39" t="s">
        <v>563</v>
      </c>
      <c r="I56" s="40" t="s">
        <v>253</v>
      </c>
      <c r="J56" s="40" t="s">
        <v>49</v>
      </c>
      <c r="K56" s="40" t="s">
        <v>250</v>
      </c>
      <c r="L56" s="40" t="s">
        <v>257</v>
      </c>
      <c r="M56" s="41">
        <v>950</v>
      </c>
      <c r="N56" s="40" t="s">
        <v>531</v>
      </c>
      <c r="O56" s="40" t="str">
        <f t="shared" si="1"/>
        <v>950 Estudiantes vinculados como monitores y semilleros en proyectos de investigación</v>
      </c>
      <c r="P56" s="40" t="s">
        <v>34</v>
      </c>
      <c r="Q56" s="41">
        <v>270</v>
      </c>
      <c r="R56" s="42">
        <v>44926</v>
      </c>
      <c r="S56" s="41">
        <v>290</v>
      </c>
      <c r="T56" s="41">
        <v>510</v>
      </c>
      <c r="U56" s="41">
        <v>730</v>
      </c>
      <c r="V56" s="47">
        <v>950</v>
      </c>
    </row>
    <row r="57" spans="1:22" ht="90" x14ac:dyDescent="0.25">
      <c r="A57" s="17">
        <v>46</v>
      </c>
      <c r="B57" s="17">
        <v>53</v>
      </c>
      <c r="C57" s="18" t="s">
        <v>45</v>
      </c>
      <c r="D57" s="18" t="s">
        <v>46</v>
      </c>
      <c r="E57" s="18" t="s">
        <v>69</v>
      </c>
      <c r="F57" s="39" t="s">
        <v>259</v>
      </c>
      <c r="G57" s="39" t="s">
        <v>115</v>
      </c>
      <c r="H57" s="39" t="s">
        <v>260</v>
      </c>
      <c r="I57" s="40" t="s">
        <v>261</v>
      </c>
      <c r="J57" s="40" t="s">
        <v>49</v>
      </c>
      <c r="K57" s="40" t="s">
        <v>532</v>
      </c>
      <c r="L57" s="40" t="s">
        <v>51</v>
      </c>
      <c r="M57" s="41">
        <v>100</v>
      </c>
      <c r="N57" s="40" t="s">
        <v>262</v>
      </c>
      <c r="O57" s="40" t="str">
        <f t="shared" si="1"/>
        <v xml:space="preserve">100 % de implementación del avance de la instancia de educación continuada </v>
      </c>
      <c r="P57" s="40" t="s">
        <v>34</v>
      </c>
      <c r="Q57" s="41" t="s">
        <v>57</v>
      </c>
      <c r="R57" s="42" t="s">
        <v>57</v>
      </c>
      <c r="S57" s="41">
        <v>5</v>
      </c>
      <c r="T57" s="41">
        <v>40</v>
      </c>
      <c r="U57" s="41">
        <v>75</v>
      </c>
      <c r="V57" s="47">
        <v>100</v>
      </c>
    </row>
    <row r="58" spans="1:22" ht="90" x14ac:dyDescent="0.25">
      <c r="A58" s="17">
        <v>48</v>
      </c>
      <c r="B58" s="17">
        <v>54</v>
      </c>
      <c r="C58" s="18" t="s">
        <v>45</v>
      </c>
      <c r="D58" s="18" t="s">
        <v>46</v>
      </c>
      <c r="E58" s="18" t="s">
        <v>69</v>
      </c>
      <c r="F58" s="39" t="s">
        <v>263</v>
      </c>
      <c r="G58" s="39" t="s">
        <v>115</v>
      </c>
      <c r="H58" s="39" t="s">
        <v>533</v>
      </c>
      <c r="I58" s="40" t="s">
        <v>71</v>
      </c>
      <c r="J58" s="40" t="s">
        <v>49</v>
      </c>
      <c r="K58" s="40" t="s">
        <v>50</v>
      </c>
      <c r="L58" s="40" t="s">
        <v>51</v>
      </c>
      <c r="M58" s="41">
        <v>30</v>
      </c>
      <c r="N58" s="40" t="s">
        <v>534</v>
      </c>
      <c r="O58" s="40" t="str">
        <f t="shared" si="1"/>
        <v>30 Proyectos de extensión solidaria y/o financiada</v>
      </c>
      <c r="P58" s="40" t="s">
        <v>34</v>
      </c>
      <c r="Q58" s="41">
        <v>12</v>
      </c>
      <c r="R58" s="42">
        <v>44926</v>
      </c>
      <c r="S58" s="41">
        <v>15</v>
      </c>
      <c r="T58" s="41">
        <v>20</v>
      </c>
      <c r="U58" s="41">
        <v>25</v>
      </c>
      <c r="V58" s="47">
        <v>30</v>
      </c>
    </row>
    <row r="59" spans="1:22" ht="120" x14ac:dyDescent="0.25">
      <c r="A59" s="17">
        <v>49</v>
      </c>
      <c r="B59" s="17">
        <v>55</v>
      </c>
      <c r="C59" s="18" t="s">
        <v>45</v>
      </c>
      <c r="D59" s="18" t="s">
        <v>46</v>
      </c>
      <c r="E59" s="18" t="s">
        <v>69</v>
      </c>
      <c r="F59" s="39" t="s">
        <v>264</v>
      </c>
      <c r="G59" s="39" t="s">
        <v>115</v>
      </c>
      <c r="H59" s="39" t="s">
        <v>536</v>
      </c>
      <c r="I59" s="40" t="s">
        <v>265</v>
      </c>
      <c r="J59" s="40" t="s">
        <v>49</v>
      </c>
      <c r="K59" s="40" t="s">
        <v>266</v>
      </c>
      <c r="L59" s="40" t="s">
        <v>51</v>
      </c>
      <c r="M59" s="41">
        <v>33</v>
      </c>
      <c r="N59" s="40" t="s">
        <v>535</v>
      </c>
      <c r="O59" s="40" t="str">
        <f t="shared" si="1"/>
        <v xml:space="preserve">33 Programas de extensión en temas de paz, transformación de conflictos </v>
      </c>
      <c r="P59" s="40" t="s">
        <v>64</v>
      </c>
      <c r="Q59" s="41">
        <v>4</v>
      </c>
      <c r="R59" s="42">
        <v>44926</v>
      </c>
      <c r="S59" s="41">
        <v>5</v>
      </c>
      <c r="T59" s="41">
        <v>7</v>
      </c>
      <c r="U59" s="41">
        <v>9</v>
      </c>
      <c r="V59" s="47">
        <v>12</v>
      </c>
    </row>
    <row r="60" spans="1:22" ht="90" x14ac:dyDescent="0.25">
      <c r="A60" s="17">
        <v>50</v>
      </c>
      <c r="B60" s="17">
        <v>56</v>
      </c>
      <c r="C60" s="18" t="s">
        <v>45</v>
      </c>
      <c r="D60" s="18" t="s">
        <v>46</v>
      </c>
      <c r="E60" s="18" t="s">
        <v>267</v>
      </c>
      <c r="F60" s="39" t="s">
        <v>268</v>
      </c>
      <c r="G60" s="39" t="s">
        <v>115</v>
      </c>
      <c r="H60" s="39" t="s">
        <v>269</v>
      </c>
      <c r="I60" s="40" t="s">
        <v>270</v>
      </c>
      <c r="J60" s="40" t="s">
        <v>49</v>
      </c>
      <c r="K60" s="40" t="s">
        <v>271</v>
      </c>
      <c r="L60" s="40" t="s">
        <v>272</v>
      </c>
      <c r="M60" s="41">
        <v>1800</v>
      </c>
      <c r="N60" s="40" t="s">
        <v>273</v>
      </c>
      <c r="O60" s="40" t="str">
        <f t="shared" si="1"/>
        <v>1800 Egresados que se vinculan a actividades institucionales misionales o administrativas de la UPN</v>
      </c>
      <c r="P60" s="40" t="s">
        <v>34</v>
      </c>
      <c r="Q60" s="41" t="s">
        <v>57</v>
      </c>
      <c r="R60" s="42" t="s">
        <v>57</v>
      </c>
      <c r="S60" s="41">
        <v>300</v>
      </c>
      <c r="T60" s="41">
        <v>800</v>
      </c>
      <c r="U60" s="41">
        <v>1300</v>
      </c>
      <c r="V60" s="47">
        <v>1800</v>
      </c>
    </row>
    <row r="61" spans="1:22" ht="135" x14ac:dyDescent="0.25">
      <c r="A61" s="17">
        <v>51</v>
      </c>
      <c r="B61" s="17">
        <v>57</v>
      </c>
      <c r="C61" s="18" t="s">
        <v>45</v>
      </c>
      <c r="D61" s="18" t="s">
        <v>46</v>
      </c>
      <c r="E61" s="18" t="s">
        <v>267</v>
      </c>
      <c r="F61" s="39" t="s">
        <v>274</v>
      </c>
      <c r="G61" s="39" t="s">
        <v>115</v>
      </c>
      <c r="H61" s="39" t="s">
        <v>275</v>
      </c>
      <c r="I61" s="40" t="s">
        <v>276</v>
      </c>
      <c r="J61" s="40" t="s">
        <v>49</v>
      </c>
      <c r="K61" s="40" t="s">
        <v>271</v>
      </c>
      <c r="L61" s="40" t="s">
        <v>272</v>
      </c>
      <c r="M61" s="41" t="s">
        <v>279</v>
      </c>
      <c r="N61" s="40" t="s">
        <v>277</v>
      </c>
      <c r="O61" s="40" t="str">
        <f t="shared" si="1"/>
        <v>100
 egresados que reciben incentivos y/o distinciones de la UPN por sus méritos en el ejercicio académico, investigativo, social, cultural o deportivo</v>
      </c>
      <c r="P61" s="40" t="s">
        <v>34</v>
      </c>
      <c r="Q61" s="41">
        <v>18</v>
      </c>
      <c r="R61" s="42">
        <v>44926</v>
      </c>
      <c r="S61" s="41">
        <v>40</v>
      </c>
      <c r="T61" s="41">
        <v>60</v>
      </c>
      <c r="U61" s="41">
        <v>80</v>
      </c>
      <c r="V61" s="47">
        <v>100</v>
      </c>
    </row>
    <row r="62" spans="1:22" ht="108" x14ac:dyDescent="0.25">
      <c r="A62" s="17">
        <v>52</v>
      </c>
      <c r="B62" s="17">
        <v>58</v>
      </c>
      <c r="C62" s="18" t="s">
        <v>45</v>
      </c>
      <c r="D62" s="18" t="s">
        <v>46</v>
      </c>
      <c r="E62" s="18" t="s">
        <v>267</v>
      </c>
      <c r="F62" s="39" t="s">
        <v>537</v>
      </c>
      <c r="G62" s="39" t="s">
        <v>115</v>
      </c>
      <c r="H62" s="39" t="s">
        <v>538</v>
      </c>
      <c r="I62" s="40" t="s">
        <v>278</v>
      </c>
      <c r="J62" s="40" t="s">
        <v>49</v>
      </c>
      <c r="K62" s="40" t="s">
        <v>271</v>
      </c>
      <c r="L62" s="40" t="s">
        <v>272</v>
      </c>
      <c r="M62" s="41" t="s">
        <v>279</v>
      </c>
      <c r="N62" s="40" t="s">
        <v>539</v>
      </c>
      <c r="O62" s="40" t="str">
        <f t="shared" si="1"/>
        <v>100
 % de avance en la constitución e implementación de la Bolsa de Empleo o su equivalente</v>
      </c>
      <c r="P62" s="40" t="s">
        <v>34</v>
      </c>
      <c r="Q62" s="41" t="s">
        <v>57</v>
      </c>
      <c r="R62" s="42" t="s">
        <v>57</v>
      </c>
      <c r="S62" s="41">
        <v>33</v>
      </c>
      <c r="T62" s="41">
        <v>66</v>
      </c>
      <c r="U62" s="41">
        <v>90</v>
      </c>
      <c r="V62" s="47">
        <v>100</v>
      </c>
    </row>
    <row r="63" spans="1:22" ht="120" x14ac:dyDescent="0.25">
      <c r="A63" s="17">
        <v>53</v>
      </c>
      <c r="B63" s="17">
        <v>59</v>
      </c>
      <c r="C63" s="18" t="s">
        <v>45</v>
      </c>
      <c r="D63" s="18" t="s">
        <v>46</v>
      </c>
      <c r="E63" s="18" t="s">
        <v>267</v>
      </c>
      <c r="F63" s="39" t="s">
        <v>280</v>
      </c>
      <c r="G63" s="39" t="s">
        <v>115</v>
      </c>
      <c r="H63" s="39" t="s">
        <v>281</v>
      </c>
      <c r="I63" s="40" t="s">
        <v>271</v>
      </c>
      <c r="J63" s="40" t="s">
        <v>49</v>
      </c>
      <c r="K63" s="40" t="s">
        <v>271</v>
      </c>
      <c r="L63" s="40" t="s">
        <v>272</v>
      </c>
      <c r="M63" s="41">
        <v>100</v>
      </c>
      <c r="N63" s="40" t="s">
        <v>282</v>
      </c>
      <c r="O63" s="40" t="str">
        <f t="shared" si="1"/>
        <v>100 % de implementacion de la Red de trabajo colaborativo</v>
      </c>
      <c r="P63" s="40" t="s">
        <v>34</v>
      </c>
      <c r="Q63" s="41" t="s">
        <v>57</v>
      </c>
      <c r="R63" s="42" t="s">
        <v>57</v>
      </c>
      <c r="S63" s="41">
        <v>10</v>
      </c>
      <c r="T63" s="41">
        <v>35</v>
      </c>
      <c r="U63" s="41">
        <v>70</v>
      </c>
      <c r="V63" s="47">
        <v>100</v>
      </c>
    </row>
    <row r="64" spans="1:22" ht="108" x14ac:dyDescent="0.25">
      <c r="A64" s="17">
        <v>54</v>
      </c>
      <c r="B64" s="17">
        <v>60</v>
      </c>
      <c r="C64" s="18" t="s">
        <v>45</v>
      </c>
      <c r="D64" s="18" t="s">
        <v>46</v>
      </c>
      <c r="E64" s="18" t="s">
        <v>283</v>
      </c>
      <c r="F64" s="39" t="s">
        <v>284</v>
      </c>
      <c r="G64" s="39" t="s">
        <v>115</v>
      </c>
      <c r="H64" s="39" t="s">
        <v>285</v>
      </c>
      <c r="I64" s="40" t="s">
        <v>286</v>
      </c>
      <c r="J64" s="40" t="s">
        <v>49</v>
      </c>
      <c r="K64" s="40" t="s">
        <v>287</v>
      </c>
      <c r="L64" s="40" t="s">
        <v>288</v>
      </c>
      <c r="M64" s="41">
        <v>48</v>
      </c>
      <c r="N64" s="40" t="s">
        <v>289</v>
      </c>
      <c r="O64" s="40" t="str">
        <f t="shared" si="1"/>
        <v>48 Actividades relacionadas con la ciencia abierta que aporta al posicionamiento de la UPN</v>
      </c>
      <c r="P64" s="40" t="s">
        <v>64</v>
      </c>
      <c r="Q64" s="41" t="s">
        <v>57</v>
      </c>
      <c r="R64" s="42" t="s">
        <v>57</v>
      </c>
      <c r="S64" s="41">
        <v>3</v>
      </c>
      <c r="T64" s="41">
        <v>15</v>
      </c>
      <c r="U64" s="41">
        <v>15</v>
      </c>
      <c r="V64" s="47">
        <v>15</v>
      </c>
    </row>
    <row r="65" spans="1:25" ht="90" x14ac:dyDescent="0.25">
      <c r="A65" s="17">
        <v>55</v>
      </c>
      <c r="B65" s="17">
        <v>61</v>
      </c>
      <c r="C65" s="18" t="s">
        <v>45</v>
      </c>
      <c r="D65" s="18" t="s">
        <v>46</v>
      </c>
      <c r="E65" s="18" t="s">
        <v>283</v>
      </c>
      <c r="F65" s="39" t="s">
        <v>540</v>
      </c>
      <c r="G65" s="39" t="s">
        <v>115</v>
      </c>
      <c r="H65" s="39" t="s">
        <v>541</v>
      </c>
      <c r="I65" s="40" t="s">
        <v>290</v>
      </c>
      <c r="J65" s="40" t="s">
        <v>49</v>
      </c>
      <c r="K65" s="40" t="s">
        <v>287</v>
      </c>
      <c r="L65" s="40" t="s">
        <v>288</v>
      </c>
      <c r="M65" s="41">
        <v>81</v>
      </c>
      <c r="N65" s="40" t="s">
        <v>542</v>
      </c>
      <c r="O65" s="40" t="str">
        <f t="shared" si="1"/>
        <v>81 Producción académica e investigativa</v>
      </c>
      <c r="P65" s="40" t="s">
        <v>34</v>
      </c>
      <c r="Q65" s="41">
        <v>35</v>
      </c>
      <c r="R65" s="42">
        <v>44926</v>
      </c>
      <c r="S65" s="41">
        <v>46</v>
      </c>
      <c r="T65" s="41">
        <v>58</v>
      </c>
      <c r="U65" s="41">
        <v>70</v>
      </c>
      <c r="V65" s="47">
        <v>81</v>
      </c>
      <c r="Y65" s="2">
        <f>35*133%</f>
        <v>46.550000000000004</v>
      </c>
    </row>
    <row r="66" spans="1:25" ht="101.25" x14ac:dyDescent="0.25">
      <c r="A66" s="17">
        <v>56</v>
      </c>
      <c r="B66" s="17">
        <v>62</v>
      </c>
      <c r="C66" s="18" t="s">
        <v>45</v>
      </c>
      <c r="D66" s="18" t="s">
        <v>46</v>
      </c>
      <c r="E66" s="18" t="s">
        <v>283</v>
      </c>
      <c r="F66" s="39" t="s">
        <v>291</v>
      </c>
      <c r="G66" s="39" t="s">
        <v>115</v>
      </c>
      <c r="H66" s="39" t="s">
        <v>292</v>
      </c>
      <c r="I66" s="40" t="s">
        <v>290</v>
      </c>
      <c r="J66" s="40" t="s">
        <v>49</v>
      </c>
      <c r="K66" s="40" t="s">
        <v>287</v>
      </c>
      <c r="L66" s="40" t="s">
        <v>288</v>
      </c>
      <c r="M66" s="41" t="s">
        <v>564</v>
      </c>
      <c r="N66" s="40" t="s">
        <v>293</v>
      </c>
      <c r="O66" s="40" t="str">
        <f t="shared" si="1"/>
        <v>44
 % de incremento de las instancias de circulación de conocimiento producido por la UPN</v>
      </c>
      <c r="P66" s="40" t="s">
        <v>34</v>
      </c>
      <c r="Q66" s="41">
        <v>9</v>
      </c>
      <c r="R66" s="42">
        <v>44926</v>
      </c>
      <c r="S66" s="41">
        <v>11</v>
      </c>
      <c r="T66" s="41">
        <v>22</v>
      </c>
      <c r="U66" s="41">
        <v>33</v>
      </c>
      <c r="V66" s="47">
        <v>44</v>
      </c>
    </row>
    <row r="67" spans="1:25" ht="90" x14ac:dyDescent="0.25">
      <c r="A67" s="17">
        <v>57</v>
      </c>
      <c r="B67" s="17">
        <v>63</v>
      </c>
      <c r="C67" s="18" t="s">
        <v>45</v>
      </c>
      <c r="D67" s="18" t="s">
        <v>46</v>
      </c>
      <c r="E67" s="18" t="s">
        <v>283</v>
      </c>
      <c r="F67" s="39" t="s">
        <v>543</v>
      </c>
      <c r="G67" s="39" t="s">
        <v>115</v>
      </c>
      <c r="H67" s="39" t="s">
        <v>544</v>
      </c>
      <c r="I67" s="40" t="s">
        <v>294</v>
      </c>
      <c r="J67" s="40" t="s">
        <v>49</v>
      </c>
      <c r="K67" s="40" t="s">
        <v>287</v>
      </c>
      <c r="L67" s="40" t="s">
        <v>288</v>
      </c>
      <c r="M67" s="41" t="s">
        <v>545</v>
      </c>
      <c r="N67" s="40" t="s">
        <v>546</v>
      </c>
      <c r="O67" s="40" t="str">
        <f t="shared" si="1"/>
        <v>69
 Productos editoriales de la UPN</v>
      </c>
      <c r="P67" s="40" t="s">
        <v>64</v>
      </c>
      <c r="Q67" s="41">
        <v>40</v>
      </c>
      <c r="R67" s="42">
        <v>44926</v>
      </c>
      <c r="S67" s="41">
        <v>45</v>
      </c>
      <c r="T67" s="41">
        <v>52</v>
      </c>
      <c r="U67" s="41">
        <v>60</v>
      </c>
      <c r="V67" s="47">
        <v>69</v>
      </c>
    </row>
    <row r="68" spans="1:25" ht="120" x14ac:dyDescent="0.25">
      <c r="A68" s="17">
        <v>58</v>
      </c>
      <c r="B68" s="17">
        <v>64</v>
      </c>
      <c r="C68" s="18" t="s">
        <v>45</v>
      </c>
      <c r="D68" s="18" t="s">
        <v>46</v>
      </c>
      <c r="E68" s="18" t="s">
        <v>283</v>
      </c>
      <c r="F68" s="39" t="s">
        <v>295</v>
      </c>
      <c r="G68" s="39" t="s">
        <v>115</v>
      </c>
      <c r="H68" s="39" t="s">
        <v>296</v>
      </c>
      <c r="I68" s="40" t="s">
        <v>297</v>
      </c>
      <c r="J68" s="40" t="s">
        <v>79</v>
      </c>
      <c r="K68" s="40" t="s">
        <v>298</v>
      </c>
      <c r="L68" s="40" t="s">
        <v>299</v>
      </c>
      <c r="M68" s="41">
        <v>80</v>
      </c>
      <c r="N68" s="40" t="s">
        <v>300</v>
      </c>
      <c r="O68" s="40" t="str">
        <f t="shared" si="1"/>
        <v>80 % de Generación contenidos</v>
      </c>
      <c r="P68" s="40" t="s">
        <v>34</v>
      </c>
      <c r="Q68" s="41" t="s">
        <v>57</v>
      </c>
      <c r="R68" s="42" t="s">
        <v>57</v>
      </c>
      <c r="S68" s="41">
        <v>20</v>
      </c>
      <c r="T68" s="41">
        <v>40</v>
      </c>
      <c r="U68" s="41">
        <v>60</v>
      </c>
      <c r="V68" s="47">
        <v>80</v>
      </c>
    </row>
    <row r="69" spans="1:25" ht="144" x14ac:dyDescent="0.25">
      <c r="A69" s="17">
        <v>59</v>
      </c>
      <c r="B69" s="17">
        <v>65</v>
      </c>
      <c r="C69" s="18" t="s">
        <v>45</v>
      </c>
      <c r="D69" s="18" t="s">
        <v>46</v>
      </c>
      <c r="E69" s="18" t="s">
        <v>283</v>
      </c>
      <c r="F69" s="39" t="s">
        <v>301</v>
      </c>
      <c r="G69" s="39" t="s">
        <v>115</v>
      </c>
      <c r="H69" s="39" t="s">
        <v>302</v>
      </c>
      <c r="I69" s="40" t="s">
        <v>303</v>
      </c>
      <c r="J69" s="40" t="s">
        <v>79</v>
      </c>
      <c r="K69" s="40" t="s">
        <v>298</v>
      </c>
      <c r="L69" s="40" t="s">
        <v>299</v>
      </c>
      <c r="M69" s="41">
        <v>35</v>
      </c>
      <c r="N69" s="40" t="s">
        <v>304</v>
      </c>
      <c r="O69" s="40" t="str">
        <f t="shared" si="1"/>
        <v xml:space="preserve">35 % de incremento de producción audivisual </v>
      </c>
      <c r="P69" s="40" t="s">
        <v>34</v>
      </c>
      <c r="Q69" s="41" t="s">
        <v>57</v>
      </c>
      <c r="R69" s="42" t="s">
        <v>57</v>
      </c>
      <c r="S69" s="41">
        <v>10</v>
      </c>
      <c r="T69" s="41">
        <v>20</v>
      </c>
      <c r="U69" s="41">
        <v>30</v>
      </c>
      <c r="V69" s="47">
        <v>35</v>
      </c>
    </row>
    <row r="70" spans="1:25" ht="132" x14ac:dyDescent="0.25">
      <c r="A70" s="17">
        <v>60</v>
      </c>
      <c r="B70" s="17">
        <v>66</v>
      </c>
      <c r="C70" s="18" t="s">
        <v>45</v>
      </c>
      <c r="D70" s="18" t="s">
        <v>46</v>
      </c>
      <c r="E70" s="18" t="s">
        <v>283</v>
      </c>
      <c r="F70" s="39" t="s">
        <v>305</v>
      </c>
      <c r="G70" s="39" t="s">
        <v>115</v>
      </c>
      <c r="H70" s="39" t="s">
        <v>306</v>
      </c>
      <c r="I70" s="40" t="s">
        <v>307</v>
      </c>
      <c r="J70" s="40" t="s">
        <v>79</v>
      </c>
      <c r="K70" s="40" t="s">
        <v>298</v>
      </c>
      <c r="L70" s="40" t="s">
        <v>299</v>
      </c>
      <c r="M70" s="41">
        <v>35</v>
      </c>
      <c r="N70" s="40" t="s">
        <v>308</v>
      </c>
      <c r="O70" s="40" t="s">
        <v>309</v>
      </c>
      <c r="P70" s="40" t="s">
        <v>34</v>
      </c>
      <c r="Q70" s="41" t="s">
        <v>57</v>
      </c>
      <c r="R70" s="42" t="s">
        <v>57</v>
      </c>
      <c r="S70" s="41">
        <v>10</v>
      </c>
      <c r="T70" s="41">
        <v>20</v>
      </c>
      <c r="U70" s="41">
        <v>30</v>
      </c>
      <c r="V70" s="47">
        <v>35</v>
      </c>
    </row>
    <row r="71" spans="1:25" ht="60" x14ac:dyDescent="0.25">
      <c r="A71" s="17">
        <v>61</v>
      </c>
      <c r="B71" s="17">
        <v>67</v>
      </c>
      <c r="C71" s="18" t="s">
        <v>73</v>
      </c>
      <c r="D71" s="18" t="s">
        <v>74</v>
      </c>
      <c r="E71" s="18" t="s">
        <v>310</v>
      </c>
      <c r="F71" s="39" t="s">
        <v>311</v>
      </c>
      <c r="G71" s="39" t="s">
        <v>115</v>
      </c>
      <c r="H71" s="39" t="s">
        <v>312</v>
      </c>
      <c r="I71" s="40" t="s">
        <v>313</v>
      </c>
      <c r="J71" s="40" t="s">
        <v>79</v>
      </c>
      <c r="K71" s="40" t="s">
        <v>80</v>
      </c>
      <c r="L71" s="40" t="s">
        <v>314</v>
      </c>
      <c r="M71" s="41">
        <v>20</v>
      </c>
      <c r="N71" s="40" t="s">
        <v>315</v>
      </c>
      <c r="O71" s="40" t="str">
        <f t="shared" ref="O71:O116" si="2">IF(M71="","",(M71&amp;" "&amp;N71))</f>
        <v>20 % de recursos para inversión en el presupuesto UPN</v>
      </c>
      <c r="P71" s="40" t="s">
        <v>34</v>
      </c>
      <c r="Q71" s="41">
        <v>12</v>
      </c>
      <c r="R71" s="42">
        <v>44926</v>
      </c>
      <c r="S71" s="41">
        <v>16</v>
      </c>
      <c r="T71" s="41">
        <v>18</v>
      </c>
      <c r="U71" s="41">
        <v>19</v>
      </c>
      <c r="V71" s="47">
        <v>20</v>
      </c>
    </row>
    <row r="72" spans="1:25" ht="120" x14ac:dyDescent="0.25">
      <c r="A72" s="17">
        <v>62</v>
      </c>
      <c r="B72" s="17">
        <v>68</v>
      </c>
      <c r="C72" s="18" t="s">
        <v>73</v>
      </c>
      <c r="D72" s="18" t="s">
        <v>74</v>
      </c>
      <c r="E72" s="18" t="s">
        <v>310</v>
      </c>
      <c r="F72" s="39" t="s">
        <v>316</v>
      </c>
      <c r="G72" s="39" t="s">
        <v>115</v>
      </c>
      <c r="H72" s="39" t="s">
        <v>317</v>
      </c>
      <c r="I72" s="40" t="s">
        <v>318</v>
      </c>
      <c r="J72" s="40" t="s">
        <v>79</v>
      </c>
      <c r="K72" s="40" t="s">
        <v>80</v>
      </c>
      <c r="L72" s="40" t="s">
        <v>314</v>
      </c>
      <c r="M72" s="41">
        <v>10</v>
      </c>
      <c r="N72" s="40" t="s">
        <v>319</v>
      </c>
      <c r="O72" s="40" t="str">
        <f t="shared" si="2"/>
        <v>10 % de presupuesto sensible a enfoques diversos</v>
      </c>
      <c r="P72" s="40" t="s">
        <v>34</v>
      </c>
      <c r="Q72" s="41" t="s">
        <v>57</v>
      </c>
      <c r="R72" s="42" t="s">
        <v>57</v>
      </c>
      <c r="S72" s="41">
        <v>3</v>
      </c>
      <c r="T72" s="41">
        <v>6</v>
      </c>
      <c r="U72" s="41">
        <v>8</v>
      </c>
      <c r="V72" s="47">
        <v>10</v>
      </c>
    </row>
    <row r="73" spans="1:25" ht="72" x14ac:dyDescent="0.25">
      <c r="A73" s="17">
        <v>64</v>
      </c>
      <c r="B73" s="17">
        <v>69</v>
      </c>
      <c r="C73" s="18" t="s">
        <v>73</v>
      </c>
      <c r="D73" s="18" t="s">
        <v>74</v>
      </c>
      <c r="E73" s="18" t="s">
        <v>75</v>
      </c>
      <c r="F73" s="39" t="s">
        <v>320</v>
      </c>
      <c r="G73" s="39" t="s">
        <v>115</v>
      </c>
      <c r="H73" s="39" t="s">
        <v>321</v>
      </c>
      <c r="I73" s="40" t="s">
        <v>85</v>
      </c>
      <c r="J73" s="40" t="s">
        <v>86</v>
      </c>
      <c r="K73" s="40" t="s">
        <v>87</v>
      </c>
      <c r="L73" s="40" t="s">
        <v>88</v>
      </c>
      <c r="M73" s="41">
        <v>17</v>
      </c>
      <c r="N73" s="40" t="s">
        <v>322</v>
      </c>
      <c r="O73" s="40" t="str">
        <f t="shared" si="2"/>
        <v>17 Estudiantes x servidor público UPN</v>
      </c>
      <c r="P73" s="40" t="s">
        <v>34</v>
      </c>
      <c r="Q73" s="41">
        <v>14</v>
      </c>
      <c r="R73" s="42">
        <v>45071</v>
      </c>
      <c r="S73" s="41">
        <v>14</v>
      </c>
      <c r="T73" s="41">
        <v>15</v>
      </c>
      <c r="U73" s="41">
        <v>16</v>
      </c>
      <c r="V73" s="47">
        <v>17</v>
      </c>
    </row>
    <row r="74" spans="1:25" ht="72" x14ac:dyDescent="0.25">
      <c r="A74" s="17">
        <v>69</v>
      </c>
      <c r="B74" s="17">
        <v>70</v>
      </c>
      <c r="C74" s="18" t="s">
        <v>73</v>
      </c>
      <c r="D74" s="18" t="s">
        <v>74</v>
      </c>
      <c r="E74" s="18" t="s">
        <v>323</v>
      </c>
      <c r="F74" s="39" t="s">
        <v>324</v>
      </c>
      <c r="G74" s="39" t="s">
        <v>115</v>
      </c>
      <c r="H74" s="39" t="s">
        <v>325</v>
      </c>
      <c r="I74" s="40" t="s">
        <v>326</v>
      </c>
      <c r="J74" s="40" t="s">
        <v>79</v>
      </c>
      <c r="K74" s="40" t="s">
        <v>327</v>
      </c>
      <c r="L74" s="40" t="s">
        <v>328</v>
      </c>
      <c r="M74" s="41">
        <v>85</v>
      </c>
      <c r="N74" s="40" t="s">
        <v>329</v>
      </c>
      <c r="O74" s="40" t="str">
        <f t="shared" si="2"/>
        <v>85 % de avance en el desempeño del Modelo Estándar de Control Interno</v>
      </c>
      <c r="P74" s="40" t="s">
        <v>34</v>
      </c>
      <c r="Q74" s="41">
        <v>71.3</v>
      </c>
      <c r="R74" s="42">
        <v>44926</v>
      </c>
      <c r="S74" s="41">
        <v>73</v>
      </c>
      <c r="T74" s="41">
        <v>75</v>
      </c>
      <c r="U74" s="41">
        <v>80</v>
      </c>
      <c r="V74" s="47">
        <v>85</v>
      </c>
    </row>
    <row r="75" spans="1:25" ht="60" x14ac:dyDescent="0.25">
      <c r="A75" s="17">
        <v>70</v>
      </c>
      <c r="B75" s="17">
        <v>71</v>
      </c>
      <c r="C75" s="18" t="s">
        <v>73</v>
      </c>
      <c r="D75" s="18" t="s">
        <v>74</v>
      </c>
      <c r="E75" s="18" t="s">
        <v>323</v>
      </c>
      <c r="F75" s="39" t="s">
        <v>330</v>
      </c>
      <c r="G75" s="39" t="s">
        <v>115</v>
      </c>
      <c r="H75" s="39" t="s">
        <v>331</v>
      </c>
      <c r="I75" s="40" t="s">
        <v>332</v>
      </c>
      <c r="J75" s="40" t="s">
        <v>79</v>
      </c>
      <c r="K75" s="40" t="s">
        <v>80</v>
      </c>
      <c r="L75" s="40" t="s">
        <v>333</v>
      </c>
      <c r="M75" s="41">
        <v>80</v>
      </c>
      <c r="N75" s="40" t="s">
        <v>334</v>
      </c>
      <c r="O75" s="40" t="str">
        <f t="shared" si="2"/>
        <v>80 % de avance en el nivel de desempeño institucional</v>
      </c>
      <c r="P75" s="40" t="s">
        <v>34</v>
      </c>
      <c r="Q75" s="41" t="s">
        <v>155</v>
      </c>
      <c r="R75" s="42">
        <v>44926</v>
      </c>
      <c r="S75" s="41">
        <v>65</v>
      </c>
      <c r="T75" s="41">
        <v>70</v>
      </c>
      <c r="U75" s="41">
        <v>75</v>
      </c>
      <c r="V75" s="47">
        <v>80</v>
      </c>
    </row>
    <row r="76" spans="1:25" ht="72" x14ac:dyDescent="0.25">
      <c r="A76" s="17">
        <v>71</v>
      </c>
      <c r="B76" s="17">
        <v>72</v>
      </c>
      <c r="C76" s="18" t="s">
        <v>73</v>
      </c>
      <c r="D76" s="18" t="s">
        <v>74</v>
      </c>
      <c r="E76" s="18" t="s">
        <v>323</v>
      </c>
      <c r="F76" s="39" t="s">
        <v>335</v>
      </c>
      <c r="G76" s="39" t="s">
        <v>115</v>
      </c>
      <c r="H76" s="39" t="s">
        <v>336</v>
      </c>
      <c r="I76" s="40" t="s">
        <v>337</v>
      </c>
      <c r="J76" s="40" t="s">
        <v>79</v>
      </c>
      <c r="K76" s="40" t="s">
        <v>80</v>
      </c>
      <c r="L76" s="40" t="s">
        <v>338</v>
      </c>
      <c r="M76" s="41">
        <v>100</v>
      </c>
      <c r="N76" s="40" t="s">
        <v>339</v>
      </c>
      <c r="O76" s="40" t="str">
        <f t="shared" si="2"/>
        <v>100 % de procedimientos simplificados y/o racionalizados</v>
      </c>
      <c r="P76" s="40" t="s">
        <v>34</v>
      </c>
      <c r="Q76" s="41">
        <v>5</v>
      </c>
      <c r="R76" s="42">
        <v>44926</v>
      </c>
      <c r="S76" s="41">
        <v>20</v>
      </c>
      <c r="T76" s="41">
        <v>50</v>
      </c>
      <c r="U76" s="41">
        <v>75</v>
      </c>
      <c r="V76" s="47">
        <v>100</v>
      </c>
    </row>
    <row r="77" spans="1:25" ht="72" x14ac:dyDescent="0.25">
      <c r="A77" s="17">
        <v>72</v>
      </c>
      <c r="B77" s="17">
        <v>73</v>
      </c>
      <c r="C77" s="18" t="s">
        <v>73</v>
      </c>
      <c r="D77" s="18" t="s">
        <v>74</v>
      </c>
      <c r="E77" s="18" t="s">
        <v>323</v>
      </c>
      <c r="F77" s="39" t="s">
        <v>340</v>
      </c>
      <c r="G77" s="39" t="s">
        <v>115</v>
      </c>
      <c r="H77" s="39" t="s">
        <v>341</v>
      </c>
      <c r="I77" s="40" t="s">
        <v>342</v>
      </c>
      <c r="J77" s="40" t="s">
        <v>86</v>
      </c>
      <c r="K77" s="40" t="s">
        <v>343</v>
      </c>
      <c r="L77" s="40" t="s">
        <v>344</v>
      </c>
      <c r="M77" s="41">
        <v>95</v>
      </c>
      <c r="N77" s="40" t="s">
        <v>345</v>
      </c>
      <c r="O77" s="40" t="str">
        <f t="shared" si="2"/>
        <v>95 % de ejecución de los Planes Anuales de Adquisiciones</v>
      </c>
      <c r="P77" s="40" t="s">
        <v>34</v>
      </c>
      <c r="Q77" s="41" t="s">
        <v>57</v>
      </c>
      <c r="R77" s="42">
        <v>45046</v>
      </c>
      <c r="S77" s="41">
        <v>75</v>
      </c>
      <c r="T77" s="41">
        <v>85</v>
      </c>
      <c r="U77" s="41">
        <v>90</v>
      </c>
      <c r="V77" s="47">
        <v>95</v>
      </c>
    </row>
    <row r="78" spans="1:25" ht="84" x14ac:dyDescent="0.25">
      <c r="A78" s="17">
        <v>73</v>
      </c>
      <c r="B78" s="17">
        <v>74</v>
      </c>
      <c r="C78" s="18" t="s">
        <v>73</v>
      </c>
      <c r="D78" s="18" t="s">
        <v>74</v>
      </c>
      <c r="E78" s="18" t="s">
        <v>323</v>
      </c>
      <c r="F78" s="39" t="s">
        <v>346</v>
      </c>
      <c r="G78" s="39" t="s">
        <v>115</v>
      </c>
      <c r="H78" s="39" t="s">
        <v>347</v>
      </c>
      <c r="I78" s="40" t="s">
        <v>348</v>
      </c>
      <c r="J78" s="40" t="s">
        <v>86</v>
      </c>
      <c r="K78" s="40" t="s">
        <v>349</v>
      </c>
      <c r="L78" s="40" t="s">
        <v>88</v>
      </c>
      <c r="M78" s="41">
        <v>100</v>
      </c>
      <c r="N78" s="40" t="s">
        <v>350</v>
      </c>
      <c r="O78" s="40" t="str">
        <f t="shared" si="2"/>
        <v>100 % de admnistrativos beneficiados con el Plan de Bienestar y Capacitación UPN</v>
      </c>
      <c r="P78" s="40" t="s">
        <v>34</v>
      </c>
      <c r="Q78" s="41" t="s">
        <v>57</v>
      </c>
      <c r="R78" s="42" t="s">
        <v>57</v>
      </c>
      <c r="S78" s="41">
        <v>25</v>
      </c>
      <c r="T78" s="41">
        <v>50</v>
      </c>
      <c r="U78" s="41">
        <v>75</v>
      </c>
      <c r="V78" s="47">
        <v>100</v>
      </c>
    </row>
    <row r="79" spans="1:25" ht="72" x14ac:dyDescent="0.25">
      <c r="A79" s="17">
        <v>74</v>
      </c>
      <c r="B79" s="17">
        <v>75</v>
      </c>
      <c r="C79" s="18" t="s">
        <v>73</v>
      </c>
      <c r="D79" s="18" t="s">
        <v>74</v>
      </c>
      <c r="E79" s="18" t="s">
        <v>323</v>
      </c>
      <c r="F79" s="39" t="s">
        <v>351</v>
      </c>
      <c r="G79" s="39" t="s">
        <v>115</v>
      </c>
      <c r="H79" s="39" t="s">
        <v>352</v>
      </c>
      <c r="I79" s="40" t="s">
        <v>353</v>
      </c>
      <c r="J79" s="40" t="s">
        <v>86</v>
      </c>
      <c r="K79" s="40" t="s">
        <v>354</v>
      </c>
      <c r="L79" s="40" t="s">
        <v>354</v>
      </c>
      <c r="M79" s="41">
        <v>75</v>
      </c>
      <c r="N79" s="40" t="s">
        <v>355</v>
      </c>
      <c r="O79" s="40" t="str">
        <f t="shared" si="2"/>
        <v>75 % de implementación del plan de adquisiciones verdes de la UPN</v>
      </c>
      <c r="P79" s="40" t="s">
        <v>34</v>
      </c>
      <c r="Q79" s="41" t="s">
        <v>356</v>
      </c>
      <c r="R79" s="42">
        <v>44926</v>
      </c>
      <c r="S79" s="41">
        <v>15</v>
      </c>
      <c r="T79" s="41">
        <v>35</v>
      </c>
      <c r="U79" s="41">
        <v>55</v>
      </c>
      <c r="V79" s="47">
        <v>75</v>
      </c>
    </row>
    <row r="80" spans="1:25" ht="96" x14ac:dyDescent="0.25">
      <c r="A80" s="27">
        <v>75</v>
      </c>
      <c r="B80" s="17">
        <v>76</v>
      </c>
      <c r="C80" s="18" t="s">
        <v>73</v>
      </c>
      <c r="D80" s="18" t="s">
        <v>74</v>
      </c>
      <c r="E80" s="18" t="s">
        <v>323</v>
      </c>
      <c r="F80" s="39" t="s">
        <v>357</v>
      </c>
      <c r="G80" s="39" t="s">
        <v>115</v>
      </c>
      <c r="H80" s="39" t="s">
        <v>358</v>
      </c>
      <c r="I80" s="40" t="s">
        <v>359</v>
      </c>
      <c r="J80" s="40" t="s">
        <v>86</v>
      </c>
      <c r="K80" s="40" t="s">
        <v>360</v>
      </c>
      <c r="L80" s="40" t="s">
        <v>361</v>
      </c>
      <c r="M80" s="41">
        <v>50</v>
      </c>
      <c r="N80" s="40" t="s">
        <v>362</v>
      </c>
      <c r="O80" s="40" t="str">
        <f t="shared" si="2"/>
        <v>50 % de mejoramiento del Servicio de Transporte de la UPN</v>
      </c>
      <c r="P80" s="40" t="s">
        <v>34</v>
      </c>
      <c r="Q80" s="41">
        <v>0</v>
      </c>
      <c r="R80" s="42"/>
      <c r="S80" s="41">
        <v>5</v>
      </c>
      <c r="T80" s="41">
        <v>15</v>
      </c>
      <c r="U80" s="41">
        <v>30</v>
      </c>
      <c r="V80" s="47">
        <v>50</v>
      </c>
    </row>
    <row r="81" spans="1:25" ht="84" x14ac:dyDescent="0.25">
      <c r="A81" s="17">
        <v>76</v>
      </c>
      <c r="B81" s="17">
        <v>77</v>
      </c>
      <c r="C81" s="18" t="s">
        <v>73</v>
      </c>
      <c r="D81" s="18" t="s">
        <v>74</v>
      </c>
      <c r="E81" s="18" t="s">
        <v>363</v>
      </c>
      <c r="F81" s="39" t="s">
        <v>364</v>
      </c>
      <c r="G81" s="39" t="s">
        <v>115</v>
      </c>
      <c r="H81" s="39" t="s">
        <v>365</v>
      </c>
      <c r="I81" s="40" t="s">
        <v>366</v>
      </c>
      <c r="J81" s="40" t="s">
        <v>86</v>
      </c>
      <c r="K81" s="40" t="s">
        <v>367</v>
      </c>
      <c r="L81" s="40" t="s">
        <v>368</v>
      </c>
      <c r="M81" s="41">
        <v>80</v>
      </c>
      <c r="N81" s="40" t="s">
        <v>369</v>
      </c>
      <c r="O81" s="40" t="str">
        <f t="shared" si="2"/>
        <v>80 % de implementación del Plan Estratégico de Tecnologías de la Información</v>
      </c>
      <c r="P81" s="40" t="s">
        <v>34</v>
      </c>
      <c r="Q81" s="41" t="s">
        <v>57</v>
      </c>
      <c r="R81" s="42" t="s">
        <v>57</v>
      </c>
      <c r="S81" s="41">
        <v>20</v>
      </c>
      <c r="T81" s="41">
        <v>40</v>
      </c>
      <c r="U81" s="41">
        <v>60</v>
      </c>
      <c r="V81" s="47">
        <v>80</v>
      </c>
    </row>
    <row r="82" spans="1:25" ht="56.25" x14ac:dyDescent="0.25">
      <c r="A82" s="17">
        <v>77</v>
      </c>
      <c r="B82" s="17">
        <v>78</v>
      </c>
      <c r="C82" s="18" t="s">
        <v>73</v>
      </c>
      <c r="D82" s="18" t="s">
        <v>74</v>
      </c>
      <c r="E82" s="18" t="s">
        <v>363</v>
      </c>
      <c r="F82" s="39" t="s">
        <v>370</v>
      </c>
      <c r="G82" s="39" t="s">
        <v>115</v>
      </c>
      <c r="H82" s="39" t="s">
        <v>371</v>
      </c>
      <c r="I82" s="40" t="s">
        <v>366</v>
      </c>
      <c r="J82" s="40" t="s">
        <v>86</v>
      </c>
      <c r="K82" s="40" t="s">
        <v>367</v>
      </c>
      <c r="L82" s="40" t="s">
        <v>368</v>
      </c>
      <c r="M82" s="41">
        <v>80</v>
      </c>
      <c r="N82" s="40" t="s">
        <v>372</v>
      </c>
      <c r="O82" s="40" t="str">
        <f t="shared" si="2"/>
        <v>80 % de articulación de Sistemas de Información</v>
      </c>
      <c r="P82" s="40" t="s">
        <v>34</v>
      </c>
      <c r="Q82" s="41" t="s">
        <v>57</v>
      </c>
      <c r="R82" s="42" t="s">
        <v>57</v>
      </c>
      <c r="S82" s="41">
        <v>50</v>
      </c>
      <c r="T82" s="41">
        <v>60</v>
      </c>
      <c r="U82" s="41">
        <v>70</v>
      </c>
      <c r="V82" s="47">
        <v>80</v>
      </c>
    </row>
    <row r="83" spans="1:25" ht="72" x14ac:dyDescent="0.25">
      <c r="A83" s="17">
        <v>78</v>
      </c>
      <c r="B83" s="17">
        <v>79</v>
      </c>
      <c r="C83" s="18" t="s">
        <v>73</v>
      </c>
      <c r="D83" s="18" t="s">
        <v>74</v>
      </c>
      <c r="E83" s="18" t="s">
        <v>363</v>
      </c>
      <c r="F83" s="39" t="s">
        <v>373</v>
      </c>
      <c r="G83" s="39" t="s">
        <v>115</v>
      </c>
      <c r="H83" s="39" t="s">
        <v>374</v>
      </c>
      <c r="I83" s="40" t="s">
        <v>375</v>
      </c>
      <c r="J83" s="40" t="s">
        <v>79</v>
      </c>
      <c r="K83" s="40" t="s">
        <v>184</v>
      </c>
      <c r="L83" s="40" t="s">
        <v>368</v>
      </c>
      <c r="M83" s="41">
        <v>100</v>
      </c>
      <c r="N83" s="40" t="s">
        <v>376</v>
      </c>
      <c r="O83" s="40" t="str">
        <f t="shared" si="2"/>
        <v>100 % de implementación del Campus Virtual UPN</v>
      </c>
      <c r="P83" s="40" t="s">
        <v>34</v>
      </c>
      <c r="Q83" s="41" t="s">
        <v>57</v>
      </c>
      <c r="R83" s="42" t="s">
        <v>57</v>
      </c>
      <c r="S83" s="41">
        <v>10</v>
      </c>
      <c r="T83" s="41">
        <v>60</v>
      </c>
      <c r="U83" s="41">
        <v>100</v>
      </c>
      <c r="V83" s="47">
        <v>100</v>
      </c>
    </row>
    <row r="84" spans="1:25" ht="78.75" x14ac:dyDescent="0.25">
      <c r="A84" s="17">
        <v>79</v>
      </c>
      <c r="B84" s="17">
        <v>80</v>
      </c>
      <c r="C84" s="18" t="s">
        <v>73</v>
      </c>
      <c r="D84" s="18" t="s">
        <v>74</v>
      </c>
      <c r="E84" s="18" t="s">
        <v>363</v>
      </c>
      <c r="F84" s="39" t="s">
        <v>377</v>
      </c>
      <c r="G84" s="39" t="s">
        <v>115</v>
      </c>
      <c r="H84" s="39" t="s">
        <v>378</v>
      </c>
      <c r="I84" s="40" t="s">
        <v>379</v>
      </c>
      <c r="J84" s="40" t="s">
        <v>79</v>
      </c>
      <c r="K84" s="40" t="s">
        <v>80</v>
      </c>
      <c r="L84" s="40" t="s">
        <v>81</v>
      </c>
      <c r="M84" s="41">
        <v>20</v>
      </c>
      <c r="N84" s="40" t="s">
        <v>380</v>
      </c>
      <c r="O84" s="40" t="str">
        <f t="shared" si="2"/>
        <v xml:space="preserve">20 Tableros con la información oficial dispuestos en la WEB de la UPN </v>
      </c>
      <c r="P84" s="40" t="s">
        <v>34</v>
      </c>
      <c r="Q84" s="41" t="s">
        <v>57</v>
      </c>
      <c r="R84" s="42" t="s">
        <v>57</v>
      </c>
      <c r="S84" s="41">
        <v>5</v>
      </c>
      <c r="T84" s="41">
        <v>10</v>
      </c>
      <c r="U84" s="41">
        <v>15</v>
      </c>
      <c r="V84" s="47">
        <v>20</v>
      </c>
    </row>
    <row r="85" spans="1:25" ht="72" x14ac:dyDescent="0.25">
      <c r="A85" s="17">
        <v>80</v>
      </c>
      <c r="B85" s="17">
        <v>81</v>
      </c>
      <c r="C85" s="18" t="s">
        <v>73</v>
      </c>
      <c r="D85" s="18" t="s">
        <v>74</v>
      </c>
      <c r="E85" s="18" t="s">
        <v>381</v>
      </c>
      <c r="F85" s="39" t="s">
        <v>382</v>
      </c>
      <c r="G85" s="39" t="s">
        <v>115</v>
      </c>
      <c r="H85" s="39" t="s">
        <v>383</v>
      </c>
      <c r="I85" s="40" t="s">
        <v>384</v>
      </c>
      <c r="J85" s="40" t="s">
        <v>86</v>
      </c>
      <c r="K85" s="40" t="s">
        <v>385</v>
      </c>
      <c r="L85" s="40" t="s">
        <v>386</v>
      </c>
      <c r="M85" s="41">
        <v>100</v>
      </c>
      <c r="N85" s="40" t="s">
        <v>387</v>
      </c>
      <c r="O85" s="40" t="str">
        <f t="shared" si="2"/>
        <v>100 % de subseries documentales digitalizadas</v>
      </c>
      <c r="P85" s="40" t="s">
        <v>34</v>
      </c>
      <c r="Q85" s="41">
        <v>10</v>
      </c>
      <c r="R85" s="42">
        <v>44926</v>
      </c>
      <c r="S85" s="41">
        <v>35</v>
      </c>
      <c r="T85" s="41">
        <v>50</v>
      </c>
      <c r="U85" s="41">
        <v>75</v>
      </c>
      <c r="V85" s="47">
        <v>100</v>
      </c>
    </row>
    <row r="86" spans="1:25" ht="72" x14ac:dyDescent="0.25">
      <c r="A86" s="17">
        <v>81</v>
      </c>
      <c r="B86" s="17">
        <v>82</v>
      </c>
      <c r="C86" s="18" t="s">
        <v>73</v>
      </c>
      <c r="D86" s="18" t="s">
        <v>74</v>
      </c>
      <c r="E86" s="18" t="s">
        <v>381</v>
      </c>
      <c r="F86" s="39" t="s">
        <v>547</v>
      </c>
      <c r="G86" s="39" t="s">
        <v>115</v>
      </c>
      <c r="H86" s="39" t="s">
        <v>548</v>
      </c>
      <c r="I86" s="40" t="s">
        <v>388</v>
      </c>
      <c r="J86" s="40" t="s">
        <v>31</v>
      </c>
      <c r="K86" s="40" t="s">
        <v>389</v>
      </c>
      <c r="L86" s="40" t="s">
        <v>390</v>
      </c>
      <c r="M86" s="41">
        <v>3775</v>
      </c>
      <c r="N86" s="40" t="s">
        <v>549</v>
      </c>
      <c r="O86" s="40" t="str">
        <f t="shared" si="2"/>
        <v>3775 Usuarios de recursos bibliográficos</v>
      </c>
      <c r="P86" s="40" t="s">
        <v>34</v>
      </c>
      <c r="Q86" s="41">
        <v>3580</v>
      </c>
      <c r="R86" s="42">
        <v>44926</v>
      </c>
      <c r="S86" s="41">
        <v>3687</v>
      </c>
      <c r="T86" s="41">
        <v>3761</v>
      </c>
      <c r="U86" s="41">
        <v>3768</v>
      </c>
      <c r="V86" s="47">
        <v>3775</v>
      </c>
      <c r="Y86" s="2">
        <v>2487</v>
      </c>
    </row>
    <row r="87" spans="1:25" ht="84" x14ac:dyDescent="0.25">
      <c r="A87" s="17">
        <v>82</v>
      </c>
      <c r="B87" s="17">
        <v>83</v>
      </c>
      <c r="C87" s="18" t="s">
        <v>73</v>
      </c>
      <c r="D87" s="18" t="s">
        <v>90</v>
      </c>
      <c r="E87" s="18" t="s">
        <v>91</v>
      </c>
      <c r="F87" s="39" t="s">
        <v>391</v>
      </c>
      <c r="G87" s="39" t="s">
        <v>115</v>
      </c>
      <c r="H87" s="39" t="s">
        <v>392</v>
      </c>
      <c r="I87" s="40" t="s">
        <v>94</v>
      </c>
      <c r="J87" s="40" t="s">
        <v>86</v>
      </c>
      <c r="K87" s="40" t="s">
        <v>95</v>
      </c>
      <c r="L87" s="40" t="s">
        <v>96</v>
      </c>
      <c r="M87" s="41">
        <v>70</v>
      </c>
      <c r="N87" s="40" t="s">
        <v>393</v>
      </c>
      <c r="O87" s="40" t="str">
        <f t="shared" si="2"/>
        <v>70 % de ejecución proyecto Valmaría</v>
      </c>
      <c r="P87" s="40" t="s">
        <v>34</v>
      </c>
      <c r="Q87" s="41" t="s">
        <v>57</v>
      </c>
      <c r="R87" s="42" t="s">
        <v>57</v>
      </c>
      <c r="S87" s="41">
        <v>10</v>
      </c>
      <c r="T87" s="41">
        <v>30</v>
      </c>
      <c r="U87" s="41">
        <v>50</v>
      </c>
      <c r="V87" s="47">
        <v>70</v>
      </c>
    </row>
    <row r="88" spans="1:25" ht="90" x14ac:dyDescent="0.25">
      <c r="A88" s="17">
        <v>83</v>
      </c>
      <c r="B88" s="17">
        <v>84</v>
      </c>
      <c r="C88" s="18" t="s">
        <v>73</v>
      </c>
      <c r="D88" s="18" t="s">
        <v>90</v>
      </c>
      <c r="E88" s="18" t="s">
        <v>91</v>
      </c>
      <c r="F88" s="39" t="s">
        <v>394</v>
      </c>
      <c r="G88" s="39" t="s">
        <v>115</v>
      </c>
      <c r="H88" s="39" t="s">
        <v>395</v>
      </c>
      <c r="I88" s="40" t="s">
        <v>94</v>
      </c>
      <c r="J88" s="40" t="s">
        <v>86</v>
      </c>
      <c r="K88" s="40" t="s">
        <v>95</v>
      </c>
      <c r="L88" s="40" t="s">
        <v>96</v>
      </c>
      <c r="M88" s="41">
        <v>7</v>
      </c>
      <c r="N88" s="40" t="s">
        <v>396</v>
      </c>
      <c r="O88" s="40" t="str">
        <f t="shared" si="2"/>
        <v>7 metros cuadrados por estudiante destinados para actividades administrativas</v>
      </c>
      <c r="P88" s="40" t="s">
        <v>34</v>
      </c>
      <c r="Q88" s="41">
        <v>5.39</v>
      </c>
      <c r="R88" s="42">
        <v>45015</v>
      </c>
      <c r="S88" s="41">
        <v>5.39</v>
      </c>
      <c r="T88" s="41">
        <v>5.92</v>
      </c>
      <c r="U88" s="41">
        <v>6.46</v>
      </c>
      <c r="V88" s="47">
        <v>7</v>
      </c>
    </row>
    <row r="89" spans="1:25" ht="84" x14ac:dyDescent="0.25">
      <c r="A89" s="17">
        <v>84</v>
      </c>
      <c r="B89" s="17">
        <v>85</v>
      </c>
      <c r="C89" s="18" t="s">
        <v>73</v>
      </c>
      <c r="D89" s="18" t="s">
        <v>90</v>
      </c>
      <c r="E89" s="18" t="s">
        <v>91</v>
      </c>
      <c r="F89" s="39" t="s">
        <v>397</v>
      </c>
      <c r="G89" s="39" t="s">
        <v>115</v>
      </c>
      <c r="H89" s="39" t="s">
        <v>398</v>
      </c>
      <c r="I89" s="40" t="s">
        <v>94</v>
      </c>
      <c r="J89" s="40" t="s">
        <v>86</v>
      </c>
      <c r="K89" s="40" t="s">
        <v>95</v>
      </c>
      <c r="L89" s="40" t="s">
        <v>96</v>
      </c>
      <c r="M89" s="41">
        <v>15</v>
      </c>
      <c r="N89" s="40" t="s">
        <v>399</v>
      </c>
      <c r="O89" s="40" t="str">
        <f t="shared" si="2"/>
        <v>15 metros cuadrados por estudiante destinados para actividades académicas</v>
      </c>
      <c r="P89" s="40" t="s">
        <v>137</v>
      </c>
      <c r="Q89" s="41"/>
      <c r="R89" s="42"/>
      <c r="S89" s="41">
        <v>11</v>
      </c>
      <c r="T89" s="41">
        <v>13</v>
      </c>
      <c r="U89" s="41">
        <v>14</v>
      </c>
      <c r="V89" s="47">
        <v>15</v>
      </c>
    </row>
    <row r="90" spans="1:25" ht="108" x14ac:dyDescent="0.25">
      <c r="A90" s="17">
        <v>85</v>
      </c>
      <c r="B90" s="17">
        <v>86</v>
      </c>
      <c r="C90" s="18" t="s">
        <v>73</v>
      </c>
      <c r="D90" s="18" t="s">
        <v>90</v>
      </c>
      <c r="E90" s="18" t="s">
        <v>91</v>
      </c>
      <c r="F90" s="39" t="s">
        <v>400</v>
      </c>
      <c r="G90" s="39" t="s">
        <v>115</v>
      </c>
      <c r="H90" s="39" t="s">
        <v>401</v>
      </c>
      <c r="I90" s="40" t="s">
        <v>94</v>
      </c>
      <c r="J90" s="40" t="s">
        <v>86</v>
      </c>
      <c r="K90" s="40" t="s">
        <v>95</v>
      </c>
      <c r="L90" s="40" t="s">
        <v>96</v>
      </c>
      <c r="M90" s="41">
        <v>35</v>
      </c>
      <c r="N90" s="40" t="s">
        <v>402</v>
      </c>
      <c r="O90" s="40" t="str">
        <f t="shared" si="2"/>
        <v>35 % avance plan maestro de infraestructura</v>
      </c>
      <c r="P90" s="40" t="s">
        <v>34</v>
      </c>
      <c r="Q90" s="41" t="s">
        <v>57</v>
      </c>
      <c r="R90" s="42" t="s">
        <v>57</v>
      </c>
      <c r="S90" s="41">
        <v>5</v>
      </c>
      <c r="T90" s="41">
        <v>15</v>
      </c>
      <c r="U90" s="41">
        <v>25</v>
      </c>
      <c r="V90" s="47">
        <v>35</v>
      </c>
    </row>
    <row r="91" spans="1:25" ht="84" x14ac:dyDescent="0.25">
      <c r="A91" s="17">
        <v>86</v>
      </c>
      <c r="B91" s="17">
        <v>87</v>
      </c>
      <c r="C91" s="18" t="s">
        <v>73</v>
      </c>
      <c r="D91" s="18" t="s">
        <v>90</v>
      </c>
      <c r="E91" s="18" t="s">
        <v>91</v>
      </c>
      <c r="F91" s="39" t="s">
        <v>403</v>
      </c>
      <c r="G91" s="39" t="s">
        <v>115</v>
      </c>
      <c r="H91" s="39" t="s">
        <v>404</v>
      </c>
      <c r="I91" s="40" t="s">
        <v>405</v>
      </c>
      <c r="J91" s="40" t="s">
        <v>86</v>
      </c>
      <c r="K91" s="40" t="s">
        <v>360</v>
      </c>
      <c r="L91" s="40" t="s">
        <v>361</v>
      </c>
      <c r="M91" s="41">
        <v>35</v>
      </c>
      <c r="N91" s="40" t="s">
        <v>406</v>
      </c>
      <c r="O91" s="40" t="str">
        <f t="shared" si="2"/>
        <v>35 % de espacios intervenidos para aumentar la accesibilidad</v>
      </c>
      <c r="P91" s="40" t="s">
        <v>34</v>
      </c>
      <c r="Q91" s="41" t="s">
        <v>57</v>
      </c>
      <c r="R91" s="42" t="s">
        <v>57</v>
      </c>
      <c r="S91" s="41">
        <v>5</v>
      </c>
      <c r="T91" s="41">
        <v>15</v>
      </c>
      <c r="U91" s="41">
        <v>25</v>
      </c>
      <c r="V91" s="47">
        <v>35</v>
      </c>
    </row>
    <row r="92" spans="1:25" ht="84" x14ac:dyDescent="0.25">
      <c r="A92" s="17">
        <v>87</v>
      </c>
      <c r="B92" s="17">
        <v>88</v>
      </c>
      <c r="C92" s="18" t="s">
        <v>98</v>
      </c>
      <c r="D92" s="18" t="s">
        <v>99</v>
      </c>
      <c r="E92" s="18" t="s">
        <v>100</v>
      </c>
      <c r="F92" s="39" t="s">
        <v>407</v>
      </c>
      <c r="G92" s="39" t="s">
        <v>115</v>
      </c>
      <c r="H92" s="39" t="s">
        <v>408</v>
      </c>
      <c r="I92" s="40" t="s">
        <v>153</v>
      </c>
      <c r="J92" s="40" t="s">
        <v>86</v>
      </c>
      <c r="K92" s="40" t="s">
        <v>104</v>
      </c>
      <c r="L92" s="40" t="s">
        <v>105</v>
      </c>
      <c r="M92" s="41">
        <v>80</v>
      </c>
      <c r="N92" s="40" t="s">
        <v>409</v>
      </c>
      <c r="O92" s="40" t="str">
        <f t="shared" si="2"/>
        <v>80 % de beneficiarios plan integral de bienestar</v>
      </c>
      <c r="P92" s="40" t="s">
        <v>34</v>
      </c>
      <c r="Q92" s="41" t="s">
        <v>410</v>
      </c>
      <c r="R92" s="42">
        <v>44926</v>
      </c>
      <c r="S92" s="41">
        <v>40</v>
      </c>
      <c r="T92" s="41">
        <v>55</v>
      </c>
      <c r="U92" s="41">
        <v>70</v>
      </c>
      <c r="V92" s="47">
        <v>80</v>
      </c>
    </row>
    <row r="93" spans="1:25" ht="96" x14ac:dyDescent="0.25">
      <c r="A93" s="17">
        <v>88</v>
      </c>
      <c r="B93" s="17">
        <v>89</v>
      </c>
      <c r="C93" s="18" t="s">
        <v>98</v>
      </c>
      <c r="D93" s="18" t="s">
        <v>99</v>
      </c>
      <c r="E93" s="18" t="s">
        <v>100</v>
      </c>
      <c r="F93" s="39" t="s">
        <v>501</v>
      </c>
      <c r="G93" s="39" t="s">
        <v>115</v>
      </c>
      <c r="H93" s="39" t="s">
        <v>550</v>
      </c>
      <c r="I93" s="40" t="s">
        <v>411</v>
      </c>
      <c r="J93" s="40" t="s">
        <v>31</v>
      </c>
      <c r="K93" s="40" t="s">
        <v>31</v>
      </c>
      <c r="L93" s="40" t="s">
        <v>32</v>
      </c>
      <c r="M93" s="41">
        <v>60</v>
      </c>
      <c r="N93" s="40" t="s">
        <v>502</v>
      </c>
      <c r="O93" s="40" t="str">
        <f t="shared" si="2"/>
        <v>60 % de estudiantes
beneficiarios del
programa
acompañamiento
académico</v>
      </c>
      <c r="P93" s="40" t="s">
        <v>34</v>
      </c>
      <c r="Q93" s="41" t="s">
        <v>155</v>
      </c>
      <c r="R93" s="42">
        <v>44926</v>
      </c>
      <c r="S93" s="41">
        <v>0</v>
      </c>
      <c r="T93" s="41">
        <v>20</v>
      </c>
      <c r="U93" s="41">
        <v>40</v>
      </c>
      <c r="V93" s="47">
        <v>60</v>
      </c>
    </row>
    <row r="94" spans="1:25" ht="84" x14ac:dyDescent="0.25">
      <c r="A94" s="17">
        <v>90</v>
      </c>
      <c r="B94" s="17">
        <v>90</v>
      </c>
      <c r="C94" s="18" t="s">
        <v>98</v>
      </c>
      <c r="D94" s="18" t="s">
        <v>99</v>
      </c>
      <c r="E94" s="18" t="s">
        <v>100</v>
      </c>
      <c r="F94" s="39" t="s">
        <v>412</v>
      </c>
      <c r="G94" s="39" t="s">
        <v>115</v>
      </c>
      <c r="H94" s="39" t="s">
        <v>413</v>
      </c>
      <c r="I94" s="40" t="s">
        <v>414</v>
      </c>
      <c r="J94" s="40" t="s">
        <v>86</v>
      </c>
      <c r="K94" s="40" t="s">
        <v>104</v>
      </c>
      <c r="L94" s="40" t="s">
        <v>105</v>
      </c>
      <c r="M94" s="41">
        <v>50</v>
      </c>
      <c r="N94" s="40" t="s">
        <v>415</v>
      </c>
      <c r="O94" s="40" t="str">
        <f t="shared" si="2"/>
        <v>50 % de estudiantes beneficiados del servicio de restaurante y cafetería</v>
      </c>
      <c r="P94" s="40" t="s">
        <v>34</v>
      </c>
      <c r="Q94" s="41">
        <v>35</v>
      </c>
      <c r="R94" s="42">
        <v>45071</v>
      </c>
      <c r="S94" s="41">
        <v>35</v>
      </c>
      <c r="T94" s="41">
        <v>40</v>
      </c>
      <c r="U94" s="41">
        <v>45</v>
      </c>
      <c r="V94" s="47">
        <v>50</v>
      </c>
    </row>
    <row r="95" spans="1:25" ht="156" x14ac:dyDescent="0.25">
      <c r="A95" s="17">
        <v>91</v>
      </c>
      <c r="B95" s="17">
        <v>91</v>
      </c>
      <c r="C95" s="18" t="s">
        <v>98</v>
      </c>
      <c r="D95" s="18" t="s">
        <v>99</v>
      </c>
      <c r="E95" s="18" t="s">
        <v>100</v>
      </c>
      <c r="F95" s="39" t="s">
        <v>416</v>
      </c>
      <c r="G95" s="39" t="s">
        <v>115</v>
      </c>
      <c r="H95" s="39" t="s">
        <v>417</v>
      </c>
      <c r="I95" s="40" t="s">
        <v>418</v>
      </c>
      <c r="J95" s="40" t="s">
        <v>86</v>
      </c>
      <c r="K95" s="40" t="s">
        <v>104</v>
      </c>
      <c r="L95" s="40" t="s">
        <v>105</v>
      </c>
      <c r="M95" s="41">
        <v>100</v>
      </c>
      <c r="N95" s="40" t="s">
        <v>419</v>
      </c>
      <c r="O95" s="40" t="str">
        <f t="shared" si="2"/>
        <v>100 % de cobertura de eventos con representación UPN</v>
      </c>
      <c r="P95" s="40" t="s">
        <v>137</v>
      </c>
      <c r="Q95" s="41" t="s">
        <v>155</v>
      </c>
      <c r="R95" s="42" t="s">
        <v>420</v>
      </c>
      <c r="S95" s="41">
        <v>100</v>
      </c>
      <c r="T95" s="41">
        <v>100</v>
      </c>
      <c r="U95" s="41">
        <v>100</v>
      </c>
      <c r="V95" s="47">
        <v>100</v>
      </c>
    </row>
    <row r="96" spans="1:25" ht="84" x14ac:dyDescent="0.25">
      <c r="A96" s="17">
        <v>92</v>
      </c>
      <c r="B96" s="17">
        <v>92</v>
      </c>
      <c r="C96" s="18" t="s">
        <v>98</v>
      </c>
      <c r="D96" s="18" t="s">
        <v>99</v>
      </c>
      <c r="E96" s="18" t="s">
        <v>100</v>
      </c>
      <c r="F96" s="39" t="s">
        <v>421</v>
      </c>
      <c r="G96" s="39" t="s">
        <v>115</v>
      </c>
      <c r="H96" s="39" t="s">
        <v>422</v>
      </c>
      <c r="I96" s="40" t="s">
        <v>418</v>
      </c>
      <c r="J96" s="40" t="s">
        <v>86</v>
      </c>
      <c r="K96" s="40" t="s">
        <v>104</v>
      </c>
      <c r="L96" s="40" t="s">
        <v>105</v>
      </c>
      <c r="M96" s="41">
        <v>20</v>
      </c>
      <c r="N96" s="40" t="s">
        <v>423</v>
      </c>
      <c r="O96" s="40" t="str">
        <f t="shared" si="2"/>
        <v>20 % de beneficiarios de programas de cultura, deporte y recreación</v>
      </c>
      <c r="P96" s="40" t="s">
        <v>34</v>
      </c>
      <c r="Q96" s="41">
        <v>7</v>
      </c>
      <c r="R96" s="42">
        <v>45071</v>
      </c>
      <c r="S96" s="41">
        <v>7</v>
      </c>
      <c r="T96" s="41">
        <v>10</v>
      </c>
      <c r="U96" s="41">
        <v>15</v>
      </c>
      <c r="V96" s="47">
        <v>20</v>
      </c>
    </row>
    <row r="97" spans="1:22" ht="96" x14ac:dyDescent="0.25">
      <c r="A97" s="17">
        <v>93</v>
      </c>
      <c r="B97" s="17">
        <v>93</v>
      </c>
      <c r="C97" s="18" t="s">
        <v>98</v>
      </c>
      <c r="D97" s="18" t="s">
        <v>99</v>
      </c>
      <c r="E97" s="18" t="s">
        <v>100</v>
      </c>
      <c r="F97" s="39" t="s">
        <v>424</v>
      </c>
      <c r="G97" s="39" t="s">
        <v>115</v>
      </c>
      <c r="H97" s="39" t="s">
        <v>425</v>
      </c>
      <c r="I97" s="40" t="s">
        <v>414</v>
      </c>
      <c r="J97" s="40" t="s">
        <v>86</v>
      </c>
      <c r="K97" s="40" t="s">
        <v>104</v>
      </c>
      <c r="L97" s="40" t="s">
        <v>105</v>
      </c>
      <c r="M97" s="41">
        <v>6</v>
      </c>
      <c r="N97" s="40" t="s">
        <v>426</v>
      </c>
      <c r="O97" s="40" t="str">
        <f t="shared" si="2"/>
        <v>6 % de estudiantes semestrales beneficiados por medio de monitorias academicas</v>
      </c>
      <c r="P97" s="40" t="s">
        <v>34</v>
      </c>
      <c r="Q97" s="41">
        <v>3</v>
      </c>
      <c r="R97" s="42">
        <v>45071</v>
      </c>
      <c r="S97" s="41">
        <v>3</v>
      </c>
      <c r="T97" s="41">
        <v>4</v>
      </c>
      <c r="U97" s="41">
        <v>5</v>
      </c>
      <c r="V97" s="47">
        <v>6</v>
      </c>
    </row>
    <row r="98" spans="1:22" ht="84" x14ac:dyDescent="0.25">
      <c r="A98" s="17">
        <v>94</v>
      </c>
      <c r="B98" s="17">
        <v>94</v>
      </c>
      <c r="C98" s="18" t="s">
        <v>98</v>
      </c>
      <c r="D98" s="18" t="s">
        <v>99</v>
      </c>
      <c r="E98" s="18" t="s">
        <v>100</v>
      </c>
      <c r="F98" s="39" t="s">
        <v>427</v>
      </c>
      <c r="G98" s="39" t="s">
        <v>115</v>
      </c>
      <c r="H98" s="39" t="s">
        <v>428</v>
      </c>
      <c r="I98" s="40" t="s">
        <v>414</v>
      </c>
      <c r="J98" s="40" t="s">
        <v>86</v>
      </c>
      <c r="K98" s="40" t="s">
        <v>104</v>
      </c>
      <c r="L98" s="40" t="s">
        <v>105</v>
      </c>
      <c r="M98" s="41">
        <v>6</v>
      </c>
      <c r="N98" s="40" t="s">
        <v>429</v>
      </c>
      <c r="O98" s="40" t="str">
        <f t="shared" si="2"/>
        <v>6 % de monitores beneficiados con Apoyo a Servicios Estudiantiles</v>
      </c>
      <c r="P98" s="40" t="s">
        <v>34</v>
      </c>
      <c r="Q98" s="41">
        <v>3</v>
      </c>
      <c r="R98" s="42">
        <v>45071</v>
      </c>
      <c r="S98" s="41">
        <v>3</v>
      </c>
      <c r="T98" s="41">
        <v>4</v>
      </c>
      <c r="U98" s="41">
        <v>5</v>
      </c>
      <c r="V98" s="47">
        <v>6</v>
      </c>
    </row>
    <row r="99" spans="1:22" ht="120" x14ac:dyDescent="0.25">
      <c r="A99" s="17">
        <v>95</v>
      </c>
      <c r="B99" s="17">
        <v>95</v>
      </c>
      <c r="C99" s="18" t="s">
        <v>98</v>
      </c>
      <c r="D99" s="18" t="s">
        <v>99</v>
      </c>
      <c r="E99" s="18" t="s">
        <v>100</v>
      </c>
      <c r="F99" s="39" t="s">
        <v>430</v>
      </c>
      <c r="G99" s="39" t="s">
        <v>115</v>
      </c>
      <c r="H99" s="39" t="s">
        <v>431</v>
      </c>
      <c r="I99" s="40" t="s">
        <v>432</v>
      </c>
      <c r="J99" s="40" t="s">
        <v>86</v>
      </c>
      <c r="K99" s="40" t="s">
        <v>104</v>
      </c>
      <c r="L99" s="40" t="s">
        <v>105</v>
      </c>
      <c r="M99" s="41">
        <v>20</v>
      </c>
      <c r="N99" s="40" t="s">
        <v>433</v>
      </c>
      <c r="O99" s="40" t="str">
        <f t="shared" si="2"/>
        <v>20 % de beneficiarios de espacios de formación deportiva</v>
      </c>
      <c r="P99" s="40" t="s">
        <v>34</v>
      </c>
      <c r="Q99" s="41">
        <v>7</v>
      </c>
      <c r="R99" s="42">
        <v>45071</v>
      </c>
      <c r="S99" s="41">
        <v>7</v>
      </c>
      <c r="T99" s="41">
        <v>10</v>
      </c>
      <c r="U99" s="41">
        <v>15</v>
      </c>
      <c r="V99" s="47">
        <v>20</v>
      </c>
    </row>
    <row r="100" spans="1:22" ht="84" x14ac:dyDescent="0.25">
      <c r="A100" s="17">
        <v>96</v>
      </c>
      <c r="B100" s="17">
        <v>96</v>
      </c>
      <c r="C100" s="18" t="s">
        <v>98</v>
      </c>
      <c r="D100" s="18" t="s">
        <v>99</v>
      </c>
      <c r="E100" s="18" t="s">
        <v>100</v>
      </c>
      <c r="F100" s="39" t="s">
        <v>434</v>
      </c>
      <c r="G100" s="39" t="s">
        <v>115</v>
      </c>
      <c r="H100" s="39" t="s">
        <v>435</v>
      </c>
      <c r="I100" s="40" t="s">
        <v>436</v>
      </c>
      <c r="J100" s="40" t="s">
        <v>86</v>
      </c>
      <c r="K100" s="40" t="s">
        <v>104</v>
      </c>
      <c r="L100" s="40" t="s">
        <v>105</v>
      </c>
      <c r="M100" s="41">
        <v>20</v>
      </c>
      <c r="N100" s="40" t="s">
        <v>437</v>
      </c>
      <c r="O100" s="48" t="str">
        <f t="shared" si="2"/>
        <v>20 % de beneficiarios de actividades de apoyo psicosocial</v>
      </c>
      <c r="P100" s="48" t="s">
        <v>34</v>
      </c>
      <c r="Q100" s="49">
        <v>11</v>
      </c>
      <c r="R100" s="50">
        <v>45069</v>
      </c>
      <c r="S100" s="49">
        <v>11</v>
      </c>
      <c r="T100" s="49">
        <v>14</v>
      </c>
      <c r="U100" s="49">
        <v>17</v>
      </c>
      <c r="V100" s="51">
        <v>20</v>
      </c>
    </row>
    <row r="101" spans="1:22" ht="96" x14ac:dyDescent="0.25">
      <c r="A101" s="17">
        <v>97</v>
      </c>
      <c r="B101" s="17">
        <v>97</v>
      </c>
      <c r="C101" s="18" t="s">
        <v>98</v>
      </c>
      <c r="D101" s="18" t="s">
        <v>99</v>
      </c>
      <c r="E101" s="18" t="s">
        <v>100</v>
      </c>
      <c r="F101" s="39" t="s">
        <v>438</v>
      </c>
      <c r="G101" s="39" t="s">
        <v>115</v>
      </c>
      <c r="H101" s="39" t="s">
        <v>439</v>
      </c>
      <c r="I101" s="40" t="s">
        <v>436</v>
      </c>
      <c r="J101" s="40" t="s">
        <v>86</v>
      </c>
      <c r="K101" s="40" t="s">
        <v>104</v>
      </c>
      <c r="L101" s="40" t="s">
        <v>105</v>
      </c>
      <c r="M101" s="41">
        <v>75</v>
      </c>
      <c r="N101" s="40" t="s">
        <v>440</v>
      </c>
      <c r="O101" s="40" t="str">
        <f t="shared" si="2"/>
        <v>75 % de beneficiarios las acciones para el fortalecimiento de la salud</v>
      </c>
      <c r="P101" s="40" t="s">
        <v>34</v>
      </c>
      <c r="Q101" s="41">
        <v>60</v>
      </c>
      <c r="R101" s="42">
        <v>44926</v>
      </c>
      <c r="S101" s="41">
        <v>60</v>
      </c>
      <c r="T101" s="41">
        <v>65</v>
      </c>
      <c r="U101" s="41">
        <v>70</v>
      </c>
      <c r="V101" s="47">
        <v>75</v>
      </c>
    </row>
    <row r="102" spans="1:22" ht="101.25" x14ac:dyDescent="0.25">
      <c r="A102" s="27">
        <v>98</v>
      </c>
      <c r="B102" s="17">
        <v>98</v>
      </c>
      <c r="C102" s="28" t="s">
        <v>98</v>
      </c>
      <c r="D102" s="28" t="s">
        <v>99</v>
      </c>
      <c r="E102" s="28" t="s">
        <v>441</v>
      </c>
      <c r="F102" s="52" t="s">
        <v>442</v>
      </c>
      <c r="G102" s="39" t="s">
        <v>115</v>
      </c>
      <c r="H102" s="52" t="s">
        <v>443</v>
      </c>
      <c r="I102" s="48" t="s">
        <v>444</v>
      </c>
      <c r="J102" s="48" t="s">
        <v>86</v>
      </c>
      <c r="K102" s="48" t="s">
        <v>104</v>
      </c>
      <c r="L102" s="48" t="s">
        <v>105</v>
      </c>
      <c r="M102" s="49">
        <v>20</v>
      </c>
      <c r="N102" s="48" t="s">
        <v>445</v>
      </c>
      <c r="O102" s="48" t="str">
        <f t="shared" si="2"/>
        <v>20 % de cobertura acciones para protocolo, atención y sancion de violencias basadas en género</v>
      </c>
      <c r="P102" s="48" t="s">
        <v>137</v>
      </c>
      <c r="Q102" s="49">
        <v>10</v>
      </c>
      <c r="R102" s="50">
        <v>44926</v>
      </c>
      <c r="S102" s="49">
        <v>20</v>
      </c>
      <c r="T102" s="49">
        <v>20</v>
      </c>
      <c r="U102" s="49">
        <v>20</v>
      </c>
      <c r="V102" s="51">
        <v>20</v>
      </c>
    </row>
    <row r="103" spans="1:22" ht="157.5" x14ac:dyDescent="0.25">
      <c r="A103" s="27">
        <v>99</v>
      </c>
      <c r="B103" s="17">
        <v>99</v>
      </c>
      <c r="C103" s="28" t="s">
        <v>98</v>
      </c>
      <c r="D103" s="28" t="s">
        <v>99</v>
      </c>
      <c r="E103" s="28" t="s">
        <v>441</v>
      </c>
      <c r="F103" s="52" t="s">
        <v>446</v>
      </c>
      <c r="G103" s="39" t="s">
        <v>115</v>
      </c>
      <c r="H103" s="52" t="s">
        <v>447</v>
      </c>
      <c r="I103" s="48" t="s">
        <v>448</v>
      </c>
      <c r="J103" s="48" t="s">
        <v>86</v>
      </c>
      <c r="K103" s="48" t="s">
        <v>367</v>
      </c>
      <c r="L103" s="48" t="s">
        <v>368</v>
      </c>
      <c r="M103" s="49">
        <v>80</v>
      </c>
      <c r="N103" s="48" t="s">
        <v>449</v>
      </c>
      <c r="O103" s="48" t="str">
        <f t="shared" si="2"/>
        <v>80 % de sistemas de información con variables de identidad de género, orientación sexual, pertenencia étnica ancestral, reconocimiento poblacional y discapacidad.</v>
      </c>
      <c r="P103" s="48" t="s">
        <v>64</v>
      </c>
      <c r="Q103" s="49" t="s">
        <v>57</v>
      </c>
      <c r="R103" s="50" t="s">
        <v>450</v>
      </c>
      <c r="S103" s="49">
        <v>20</v>
      </c>
      <c r="T103" s="49">
        <v>20</v>
      </c>
      <c r="U103" s="49">
        <v>20</v>
      </c>
      <c r="V103" s="51">
        <v>20</v>
      </c>
    </row>
    <row r="104" spans="1:22" ht="84" x14ac:dyDescent="0.25">
      <c r="A104" s="27">
        <v>100</v>
      </c>
      <c r="B104" s="17">
        <v>100</v>
      </c>
      <c r="C104" s="18" t="s">
        <v>98</v>
      </c>
      <c r="D104" s="18" t="s">
        <v>99</v>
      </c>
      <c r="E104" s="18" t="s">
        <v>451</v>
      </c>
      <c r="F104" s="39" t="s">
        <v>452</v>
      </c>
      <c r="G104" s="39" t="s">
        <v>115</v>
      </c>
      <c r="H104" s="39" t="s">
        <v>551</v>
      </c>
      <c r="I104" s="40" t="s">
        <v>552</v>
      </c>
      <c r="J104" s="40" t="s">
        <v>86</v>
      </c>
      <c r="K104" s="40" t="s">
        <v>104</v>
      </c>
      <c r="L104" s="40" t="s">
        <v>105</v>
      </c>
      <c r="M104" s="41">
        <v>100</v>
      </c>
      <c r="N104" s="40" t="s">
        <v>553</v>
      </c>
      <c r="O104" s="40" t="str">
        <f t="shared" si="2"/>
        <v>100 % de estudiantes de educación inclusiva caracterizados</v>
      </c>
      <c r="P104" s="40" t="s">
        <v>34</v>
      </c>
      <c r="Q104" s="41" t="s">
        <v>57</v>
      </c>
      <c r="R104" s="42" t="s">
        <v>57</v>
      </c>
      <c r="S104" s="41">
        <v>90</v>
      </c>
      <c r="T104" s="41">
        <v>94</v>
      </c>
      <c r="U104" s="41">
        <v>97</v>
      </c>
      <c r="V104" s="47">
        <v>100</v>
      </c>
    </row>
    <row r="105" spans="1:22" ht="96" x14ac:dyDescent="0.25">
      <c r="A105" s="27">
        <v>101</v>
      </c>
      <c r="B105" s="17">
        <v>101</v>
      </c>
      <c r="C105" s="18" t="s">
        <v>98</v>
      </c>
      <c r="D105" s="18" t="s">
        <v>99</v>
      </c>
      <c r="E105" s="18" t="s">
        <v>451</v>
      </c>
      <c r="F105" s="39" t="s">
        <v>453</v>
      </c>
      <c r="G105" s="39" t="s">
        <v>115</v>
      </c>
      <c r="H105" s="39" t="s">
        <v>454</v>
      </c>
      <c r="I105" s="40" t="s">
        <v>455</v>
      </c>
      <c r="J105" s="40" t="s">
        <v>86</v>
      </c>
      <c r="K105" s="40" t="s">
        <v>104</v>
      </c>
      <c r="L105" s="40" t="s">
        <v>105</v>
      </c>
      <c r="M105" s="41">
        <v>10</v>
      </c>
      <c r="N105" s="40" t="s">
        <v>456</v>
      </c>
      <c r="O105" s="40" t="str">
        <f t="shared" si="2"/>
        <v>10 % de estudiantes admitidos que acceden a espacios psicoeductativos</v>
      </c>
      <c r="P105" s="40" t="s">
        <v>34</v>
      </c>
      <c r="Q105" s="41">
        <v>5</v>
      </c>
      <c r="R105" s="42">
        <v>44926</v>
      </c>
      <c r="S105" s="41">
        <v>6</v>
      </c>
      <c r="T105" s="41">
        <v>8</v>
      </c>
      <c r="U105" s="41">
        <v>9</v>
      </c>
      <c r="V105" s="47">
        <v>10</v>
      </c>
    </row>
    <row r="106" spans="1:22" ht="132" x14ac:dyDescent="0.25">
      <c r="A106" s="27">
        <v>102</v>
      </c>
      <c r="B106" s="17">
        <v>102</v>
      </c>
      <c r="C106" s="18" t="s">
        <v>98</v>
      </c>
      <c r="D106" s="18" t="s">
        <v>99</v>
      </c>
      <c r="E106" s="18" t="s">
        <v>451</v>
      </c>
      <c r="F106" s="39" t="s">
        <v>457</v>
      </c>
      <c r="G106" s="39" t="s">
        <v>115</v>
      </c>
      <c r="H106" s="39" t="s">
        <v>458</v>
      </c>
      <c r="I106" s="40" t="s">
        <v>459</v>
      </c>
      <c r="J106" s="40" t="s">
        <v>86</v>
      </c>
      <c r="K106" s="40" t="s">
        <v>104</v>
      </c>
      <c r="L106" s="40" t="s">
        <v>105</v>
      </c>
      <c r="M106" s="41">
        <v>10</v>
      </c>
      <c r="N106" s="40" t="s">
        <v>460</v>
      </c>
      <c r="O106" s="40" t="str">
        <f t="shared" si="2"/>
        <v>10 Espacios o campañas para prevenir adicción o sustancias psicoactivas</v>
      </c>
      <c r="P106" s="40" t="s">
        <v>34</v>
      </c>
      <c r="Q106" s="41" t="s">
        <v>57</v>
      </c>
      <c r="R106" s="42" t="s">
        <v>57</v>
      </c>
      <c r="S106" s="41">
        <v>5</v>
      </c>
      <c r="T106" s="41">
        <v>7</v>
      </c>
      <c r="U106" s="41">
        <v>9</v>
      </c>
      <c r="V106" s="47">
        <v>10</v>
      </c>
    </row>
    <row r="107" spans="1:22" ht="78.75" x14ac:dyDescent="0.25">
      <c r="A107" s="27">
        <v>103</v>
      </c>
      <c r="B107" s="17">
        <v>103</v>
      </c>
      <c r="C107" s="18" t="s">
        <v>98</v>
      </c>
      <c r="D107" s="18" t="s">
        <v>461</v>
      </c>
      <c r="E107" s="18" t="s">
        <v>462</v>
      </c>
      <c r="F107" s="39" t="s">
        <v>463</v>
      </c>
      <c r="G107" s="39" t="s">
        <v>115</v>
      </c>
      <c r="H107" s="39" t="s">
        <v>464</v>
      </c>
      <c r="I107" s="40" t="s">
        <v>465</v>
      </c>
      <c r="J107" s="40" t="s">
        <v>86</v>
      </c>
      <c r="K107" s="40" t="s">
        <v>104</v>
      </c>
      <c r="L107" s="40" t="s">
        <v>105</v>
      </c>
      <c r="M107" s="41">
        <v>400</v>
      </c>
      <c r="N107" s="40" t="s">
        <v>466</v>
      </c>
      <c r="O107" s="40" t="str">
        <f t="shared" si="2"/>
        <v>400 Beneficiarios de espacios de formación en derechos humanos</v>
      </c>
      <c r="P107" s="40" t="s">
        <v>34</v>
      </c>
      <c r="Q107" s="41" t="s">
        <v>57</v>
      </c>
      <c r="R107" s="42" t="s">
        <v>57</v>
      </c>
      <c r="S107" s="41">
        <v>50</v>
      </c>
      <c r="T107" s="41">
        <v>150</v>
      </c>
      <c r="U107" s="41">
        <v>280</v>
      </c>
      <c r="V107" s="47">
        <v>400</v>
      </c>
    </row>
    <row r="108" spans="1:22" ht="78.75" x14ac:dyDescent="0.25">
      <c r="A108" s="27">
        <v>104</v>
      </c>
      <c r="B108" s="17">
        <v>104</v>
      </c>
      <c r="C108" s="18" t="s">
        <v>98</v>
      </c>
      <c r="D108" s="18" t="s">
        <v>461</v>
      </c>
      <c r="E108" s="18" t="s">
        <v>462</v>
      </c>
      <c r="F108" s="39" t="s">
        <v>467</v>
      </c>
      <c r="G108" s="39" t="s">
        <v>115</v>
      </c>
      <c r="H108" s="39" t="s">
        <v>468</v>
      </c>
      <c r="I108" s="40" t="s">
        <v>469</v>
      </c>
      <c r="J108" s="40" t="s">
        <v>79</v>
      </c>
      <c r="K108" s="40" t="s">
        <v>470</v>
      </c>
      <c r="L108" s="40" t="s">
        <v>471</v>
      </c>
      <c r="M108" s="41">
        <v>1</v>
      </c>
      <c r="N108" s="40" t="s">
        <v>472</v>
      </c>
      <c r="O108" s="40" t="str">
        <f t="shared" si="2"/>
        <v>1 Estatuto de participación adoptado y socializado</v>
      </c>
      <c r="P108" s="40" t="s">
        <v>34</v>
      </c>
      <c r="Q108" s="41" t="s">
        <v>57</v>
      </c>
      <c r="R108" s="42" t="s">
        <v>57</v>
      </c>
      <c r="S108" s="41">
        <v>0.5</v>
      </c>
      <c r="T108" s="41">
        <v>1</v>
      </c>
      <c r="U108" s="41"/>
      <c r="V108" s="47"/>
    </row>
    <row r="109" spans="1:22" ht="78.75" x14ac:dyDescent="0.25">
      <c r="A109" s="27">
        <v>105</v>
      </c>
      <c r="B109" s="17">
        <v>105</v>
      </c>
      <c r="C109" s="18" t="s">
        <v>98</v>
      </c>
      <c r="D109" s="18" t="s">
        <v>461</v>
      </c>
      <c r="E109" s="18" t="s">
        <v>462</v>
      </c>
      <c r="F109" s="39" t="s">
        <v>473</v>
      </c>
      <c r="G109" s="39" t="s">
        <v>115</v>
      </c>
      <c r="H109" s="39" t="s">
        <v>474</v>
      </c>
      <c r="I109" s="40" t="s">
        <v>475</v>
      </c>
      <c r="J109" s="40" t="s">
        <v>86</v>
      </c>
      <c r="K109" s="40" t="s">
        <v>104</v>
      </c>
      <c r="L109" s="40" t="s">
        <v>105</v>
      </c>
      <c r="M109" s="41">
        <v>10</v>
      </c>
      <c r="N109" s="40" t="s">
        <v>476</v>
      </c>
      <c r="O109" s="40" t="str">
        <f t="shared" si="2"/>
        <v>10 puestos de ventas informales al interior de la UPN regulados.</v>
      </c>
      <c r="P109" s="40" t="s">
        <v>107</v>
      </c>
      <c r="Q109" s="41">
        <v>40</v>
      </c>
      <c r="R109" s="42">
        <v>45069</v>
      </c>
      <c r="S109" s="41">
        <v>40</v>
      </c>
      <c r="T109" s="53">
        <v>30</v>
      </c>
      <c r="U109" s="53">
        <v>20</v>
      </c>
      <c r="V109" s="54">
        <v>10</v>
      </c>
    </row>
    <row r="110" spans="1:22" ht="108" x14ac:dyDescent="0.25">
      <c r="A110" s="27">
        <v>106</v>
      </c>
      <c r="B110" s="17">
        <v>106</v>
      </c>
      <c r="C110" s="18" t="s">
        <v>98</v>
      </c>
      <c r="D110" s="18" t="s">
        <v>461</v>
      </c>
      <c r="E110" s="18" t="s">
        <v>462</v>
      </c>
      <c r="F110" s="39" t="s">
        <v>477</v>
      </c>
      <c r="G110" s="39" t="s">
        <v>115</v>
      </c>
      <c r="H110" s="39" t="s">
        <v>478</v>
      </c>
      <c r="I110" s="40" t="s">
        <v>479</v>
      </c>
      <c r="J110" s="40" t="s">
        <v>86</v>
      </c>
      <c r="K110" s="40" t="s">
        <v>104</v>
      </c>
      <c r="L110" s="40" t="s">
        <v>105</v>
      </c>
      <c r="M110" s="41">
        <v>40</v>
      </c>
      <c r="N110" s="40" t="s">
        <v>480</v>
      </c>
      <c r="O110" s="40" t="str">
        <f t="shared" si="2"/>
        <v>40 % de participantes para fortalecer identidad y pertenencia</v>
      </c>
      <c r="P110" s="40" t="s">
        <v>34</v>
      </c>
      <c r="Q110" s="41" t="s">
        <v>356</v>
      </c>
      <c r="R110" s="42" t="s">
        <v>57</v>
      </c>
      <c r="S110" s="41">
        <v>10</v>
      </c>
      <c r="T110" s="41">
        <v>20</v>
      </c>
      <c r="U110" s="41">
        <v>30</v>
      </c>
      <c r="V110" s="47">
        <v>40</v>
      </c>
    </row>
    <row r="111" spans="1:22" ht="231" customHeight="1" x14ac:dyDescent="0.25">
      <c r="A111" s="27">
        <v>107</v>
      </c>
      <c r="B111" s="17">
        <v>107</v>
      </c>
      <c r="C111" s="18" t="s">
        <v>98</v>
      </c>
      <c r="D111" s="18" t="s">
        <v>461</v>
      </c>
      <c r="E111" s="18" t="s">
        <v>462</v>
      </c>
      <c r="F111" s="39" t="s">
        <v>481</v>
      </c>
      <c r="G111" s="39" t="s">
        <v>115</v>
      </c>
      <c r="H111" s="39" t="s">
        <v>554</v>
      </c>
      <c r="I111" s="40" t="s">
        <v>555</v>
      </c>
      <c r="J111" s="40" t="s">
        <v>49</v>
      </c>
      <c r="K111" s="40" t="s">
        <v>49</v>
      </c>
      <c r="L111" s="55" t="s">
        <v>51</v>
      </c>
      <c r="M111" s="53">
        <v>5</v>
      </c>
      <c r="N111" s="55" t="s">
        <v>556</v>
      </c>
      <c r="O111" s="40" t="str">
        <f t="shared" si="2"/>
        <v>5 Propuestas de formación relacionadas con pueblos originarios y/o grupos minoritarios</v>
      </c>
      <c r="P111" s="40" t="s">
        <v>34</v>
      </c>
      <c r="Q111" s="41">
        <v>1</v>
      </c>
      <c r="R111" s="42">
        <v>44926</v>
      </c>
      <c r="S111" s="41">
        <v>2</v>
      </c>
      <c r="T111" s="41">
        <v>3</v>
      </c>
      <c r="U111" s="41">
        <v>4</v>
      </c>
      <c r="V111" s="47">
        <v>5</v>
      </c>
    </row>
    <row r="112" spans="1:22" ht="78.75" x14ac:dyDescent="0.25">
      <c r="A112" s="27">
        <v>108</v>
      </c>
      <c r="B112" s="17">
        <v>108</v>
      </c>
      <c r="C112" s="18" t="s">
        <v>98</v>
      </c>
      <c r="D112" s="18" t="s">
        <v>461</v>
      </c>
      <c r="E112" s="18" t="s">
        <v>482</v>
      </c>
      <c r="F112" s="39" t="s">
        <v>483</v>
      </c>
      <c r="G112" s="39" t="s">
        <v>115</v>
      </c>
      <c r="H112" s="39" t="s">
        <v>484</v>
      </c>
      <c r="I112" s="40" t="s">
        <v>485</v>
      </c>
      <c r="J112" s="40" t="s">
        <v>49</v>
      </c>
      <c r="K112" s="40" t="s">
        <v>266</v>
      </c>
      <c r="L112" s="40" t="s">
        <v>51</v>
      </c>
      <c r="M112" s="41">
        <v>5</v>
      </c>
      <c r="N112" s="40" t="s">
        <v>486</v>
      </c>
      <c r="O112" s="40" t="str">
        <f t="shared" si="2"/>
        <v>5 propuestas alternativas diseñadas y ejecutadas por CEPAZ o con otras unidades académicas</v>
      </c>
      <c r="P112" s="40" t="s">
        <v>34</v>
      </c>
      <c r="Q112" s="41" t="s">
        <v>57</v>
      </c>
      <c r="R112" s="42" t="s">
        <v>57</v>
      </c>
      <c r="S112" s="41">
        <v>1</v>
      </c>
      <c r="T112" s="41">
        <v>3</v>
      </c>
      <c r="U112" s="41">
        <v>4</v>
      </c>
      <c r="V112" s="47">
        <v>5</v>
      </c>
    </row>
    <row r="113" spans="1:22" ht="132" x14ac:dyDescent="0.25">
      <c r="A113" s="27">
        <v>109</v>
      </c>
      <c r="B113" s="17">
        <v>109</v>
      </c>
      <c r="C113" s="18" t="s">
        <v>98</v>
      </c>
      <c r="D113" s="18" t="s">
        <v>461</v>
      </c>
      <c r="E113" s="18" t="s">
        <v>482</v>
      </c>
      <c r="F113" s="39" t="s">
        <v>487</v>
      </c>
      <c r="G113" s="39" t="s">
        <v>115</v>
      </c>
      <c r="H113" s="39" t="s">
        <v>488</v>
      </c>
      <c r="I113" s="40" t="s">
        <v>489</v>
      </c>
      <c r="J113" s="40" t="s">
        <v>49</v>
      </c>
      <c r="K113" s="40" t="s">
        <v>266</v>
      </c>
      <c r="L113" s="40" t="s">
        <v>490</v>
      </c>
      <c r="M113" s="41">
        <v>150</v>
      </c>
      <c r="N113" s="40" t="s">
        <v>491</v>
      </c>
      <c r="O113" s="40" t="str">
        <f t="shared" si="2"/>
        <v>150 experiencias sistematizadas sobre educación para la paz, la memoria y en derechos humanos</v>
      </c>
      <c r="P113" s="40" t="s">
        <v>34</v>
      </c>
      <c r="Q113" s="41" t="s">
        <v>57</v>
      </c>
      <c r="R113" s="42" t="s">
        <v>57</v>
      </c>
      <c r="S113" s="41">
        <v>30</v>
      </c>
      <c r="T113" s="41">
        <v>80</v>
      </c>
      <c r="U113" s="41">
        <v>120</v>
      </c>
      <c r="V113" s="47">
        <v>150</v>
      </c>
    </row>
    <row r="114" spans="1:22" ht="168.75" customHeight="1" x14ac:dyDescent="0.25">
      <c r="A114" s="27">
        <v>110</v>
      </c>
      <c r="B114" s="17">
        <v>110</v>
      </c>
      <c r="C114" s="28" t="s">
        <v>98</v>
      </c>
      <c r="D114" s="28" t="s">
        <v>461</v>
      </c>
      <c r="E114" s="28" t="s">
        <v>482</v>
      </c>
      <c r="F114" s="52" t="s">
        <v>492</v>
      </c>
      <c r="G114" s="39" t="s">
        <v>115</v>
      </c>
      <c r="H114" s="52" t="s">
        <v>493</v>
      </c>
      <c r="I114" s="40" t="s">
        <v>489</v>
      </c>
      <c r="J114" s="40" t="s">
        <v>49</v>
      </c>
      <c r="K114" s="40" t="s">
        <v>266</v>
      </c>
      <c r="L114" s="40" t="s">
        <v>490</v>
      </c>
      <c r="M114" s="49">
        <v>15</v>
      </c>
      <c r="N114" s="48" t="s">
        <v>494</v>
      </c>
      <c r="O114" s="48" t="str">
        <f t="shared" si="2"/>
        <v>15 ejercicios diseñados e implementados</v>
      </c>
      <c r="P114" s="40" t="s">
        <v>34</v>
      </c>
      <c r="Q114" s="49" t="s">
        <v>57</v>
      </c>
      <c r="R114" s="42" t="s">
        <v>57</v>
      </c>
      <c r="S114" s="49">
        <v>3</v>
      </c>
      <c r="T114" s="49">
        <v>8</v>
      </c>
      <c r="U114" s="49">
        <v>12</v>
      </c>
      <c r="V114" s="51">
        <v>15</v>
      </c>
    </row>
    <row r="115" spans="1:22" ht="108" x14ac:dyDescent="0.25">
      <c r="A115" s="27">
        <v>111</v>
      </c>
      <c r="B115" s="17">
        <v>111</v>
      </c>
      <c r="C115" s="28" t="s">
        <v>98</v>
      </c>
      <c r="D115" s="28" t="s">
        <v>461</v>
      </c>
      <c r="E115" s="28" t="s">
        <v>482</v>
      </c>
      <c r="F115" s="52" t="s">
        <v>495</v>
      </c>
      <c r="G115" s="39" t="s">
        <v>115</v>
      </c>
      <c r="H115" s="52" t="s">
        <v>496</v>
      </c>
      <c r="I115" s="48" t="s">
        <v>489</v>
      </c>
      <c r="J115" s="48" t="s">
        <v>49</v>
      </c>
      <c r="K115" s="48" t="s">
        <v>266</v>
      </c>
      <c r="L115" s="48" t="s">
        <v>490</v>
      </c>
      <c r="M115" s="49">
        <v>8</v>
      </c>
      <c r="N115" s="48" t="s">
        <v>497</v>
      </c>
      <c r="O115" s="48" t="str">
        <f t="shared" si="2"/>
        <v>8 escenarios de política pública en los que CEPAZ hace incidencia en términos educativos y pedagógicos</v>
      </c>
      <c r="P115" s="40" t="s">
        <v>34</v>
      </c>
      <c r="Q115" s="49" t="s">
        <v>57</v>
      </c>
      <c r="R115" s="42" t="s">
        <v>57</v>
      </c>
      <c r="S115" s="49">
        <v>3</v>
      </c>
      <c r="T115" s="49">
        <v>5</v>
      </c>
      <c r="U115" s="49">
        <v>7</v>
      </c>
      <c r="V115" s="51">
        <v>8</v>
      </c>
    </row>
    <row r="116" spans="1:22" ht="72" x14ac:dyDescent="0.25">
      <c r="A116" s="27">
        <v>112</v>
      </c>
      <c r="B116" s="17">
        <v>112</v>
      </c>
      <c r="C116" s="28" t="s">
        <v>98</v>
      </c>
      <c r="D116" s="28" t="s">
        <v>461</v>
      </c>
      <c r="E116" s="28" t="s">
        <v>482</v>
      </c>
      <c r="F116" s="52" t="s">
        <v>498</v>
      </c>
      <c r="G116" s="39" t="s">
        <v>115</v>
      </c>
      <c r="H116" s="52" t="s">
        <v>499</v>
      </c>
      <c r="I116" s="48" t="s">
        <v>104</v>
      </c>
      <c r="J116" s="48" t="s">
        <v>86</v>
      </c>
      <c r="K116" s="48" t="s">
        <v>104</v>
      </c>
      <c r="L116" s="48" t="s">
        <v>105</v>
      </c>
      <c r="M116" s="49">
        <v>8</v>
      </c>
      <c r="N116" s="48" t="s">
        <v>500</v>
      </c>
      <c r="O116" s="48" t="str">
        <f t="shared" si="2"/>
        <v>8 Espacios de formación en restauración de derechos</v>
      </c>
      <c r="P116" s="40" t="s">
        <v>34</v>
      </c>
      <c r="Q116" s="49" t="s">
        <v>57</v>
      </c>
      <c r="R116" s="42" t="s">
        <v>57</v>
      </c>
      <c r="S116" s="49">
        <v>2</v>
      </c>
      <c r="T116" s="49">
        <v>4</v>
      </c>
      <c r="U116" s="49">
        <v>6</v>
      </c>
      <c r="V116" s="51">
        <v>8</v>
      </c>
    </row>
    <row r="117" spans="1:22" x14ac:dyDescent="0.25">
      <c r="A117" s="29"/>
      <c r="B117" s="29"/>
      <c r="C117" s="30"/>
      <c r="D117" s="30"/>
      <c r="E117" s="30"/>
      <c r="F117" s="31"/>
      <c r="G117" s="31"/>
      <c r="H117" s="32"/>
      <c r="I117" s="30"/>
      <c r="J117" s="30"/>
      <c r="K117" s="30"/>
      <c r="L117" s="30"/>
      <c r="M117" s="30"/>
      <c r="N117" s="30"/>
      <c r="O117" s="30"/>
      <c r="P117" s="30"/>
      <c r="Q117" s="29"/>
      <c r="R117" s="33"/>
      <c r="S117" s="29"/>
      <c r="T117" s="29"/>
      <c r="U117" s="29"/>
      <c r="V117" s="29"/>
    </row>
    <row r="118" spans="1:22" x14ac:dyDescent="0.25">
      <c r="A118" s="29"/>
      <c r="B118" s="29"/>
      <c r="C118" s="30"/>
      <c r="D118" s="30"/>
      <c r="E118" s="30"/>
      <c r="F118" s="31"/>
      <c r="G118" s="31"/>
      <c r="H118" s="32"/>
      <c r="I118" s="30"/>
      <c r="J118" s="30"/>
      <c r="K118" s="30"/>
      <c r="L118" s="30"/>
      <c r="M118" s="30"/>
      <c r="N118" s="30"/>
      <c r="O118" s="30"/>
      <c r="P118" s="30"/>
      <c r="Q118" s="29"/>
      <c r="R118" s="33"/>
      <c r="S118" s="29"/>
      <c r="T118" s="29"/>
      <c r="U118" s="29"/>
      <c r="V118" s="29"/>
    </row>
    <row r="119" spans="1:22" x14ac:dyDescent="0.25">
      <c r="A119" s="29"/>
      <c r="B119" s="29"/>
      <c r="C119" s="30"/>
      <c r="D119" s="30"/>
      <c r="E119" s="30"/>
      <c r="F119" s="31"/>
      <c r="G119" s="31"/>
      <c r="H119" s="32"/>
      <c r="I119" s="30"/>
      <c r="J119" s="30"/>
      <c r="K119" s="30"/>
      <c r="L119" s="30"/>
      <c r="M119" s="30"/>
      <c r="N119" s="30"/>
      <c r="O119" s="30"/>
      <c r="P119" s="30"/>
      <c r="Q119" s="29"/>
      <c r="R119" s="33"/>
      <c r="S119" s="29"/>
      <c r="T119" s="29"/>
      <c r="U119" s="29"/>
      <c r="V119" s="29"/>
    </row>
    <row r="120" spans="1:22" x14ac:dyDescent="0.25">
      <c r="A120" s="29"/>
      <c r="B120" s="29"/>
      <c r="C120" s="30"/>
      <c r="D120" s="30"/>
      <c r="E120" s="30"/>
      <c r="F120" s="31"/>
      <c r="G120" s="31"/>
      <c r="H120" s="32"/>
      <c r="I120" s="30"/>
      <c r="J120" s="30"/>
      <c r="K120" s="30"/>
      <c r="L120" s="30"/>
      <c r="M120" s="30"/>
      <c r="N120" s="30"/>
      <c r="O120" s="30"/>
      <c r="P120" s="30"/>
      <c r="Q120" s="29"/>
      <c r="R120" s="33"/>
      <c r="S120" s="29"/>
      <c r="T120" s="29"/>
      <c r="U120" s="29"/>
      <c r="V120" s="29"/>
    </row>
    <row r="121" spans="1:22" x14ac:dyDescent="0.25">
      <c r="A121" s="29"/>
      <c r="B121" s="29"/>
      <c r="C121" s="30"/>
      <c r="D121" s="30"/>
      <c r="E121" s="30"/>
      <c r="F121" s="31"/>
      <c r="G121" s="31"/>
      <c r="H121" s="32"/>
      <c r="I121" s="30"/>
      <c r="J121" s="30"/>
      <c r="K121" s="30"/>
      <c r="L121" s="30"/>
      <c r="M121" s="30"/>
      <c r="N121" s="30"/>
      <c r="O121" s="30"/>
      <c r="P121" s="30"/>
      <c r="Q121" s="29"/>
      <c r="R121" s="33"/>
      <c r="S121" s="29"/>
      <c r="T121" s="29"/>
      <c r="U121" s="29"/>
      <c r="V121" s="29"/>
    </row>
    <row r="122" spans="1:22" x14ac:dyDescent="0.25">
      <c r="A122" s="29"/>
      <c r="B122" s="29"/>
      <c r="C122" s="30"/>
      <c r="D122" s="30"/>
      <c r="E122" s="30"/>
      <c r="F122" s="31"/>
      <c r="G122" s="31"/>
      <c r="H122" s="32"/>
      <c r="I122" s="30"/>
      <c r="J122" s="30"/>
      <c r="K122" s="30"/>
      <c r="L122" s="30"/>
      <c r="M122" s="30"/>
      <c r="N122" s="30"/>
      <c r="O122" s="30"/>
      <c r="P122" s="30"/>
      <c r="Q122" s="29"/>
      <c r="R122" s="33"/>
      <c r="S122" s="29"/>
      <c r="T122" s="29"/>
      <c r="U122" s="29"/>
      <c r="V122" s="29"/>
    </row>
    <row r="123" spans="1:22" x14ac:dyDescent="0.25">
      <c r="A123" s="29"/>
      <c r="B123" s="29"/>
      <c r="C123" s="30"/>
      <c r="D123" s="30"/>
      <c r="E123" s="30"/>
      <c r="F123" s="31"/>
      <c r="G123" s="31"/>
      <c r="H123" s="32"/>
      <c r="I123" s="30"/>
      <c r="J123" s="30"/>
      <c r="K123" s="30"/>
      <c r="L123" s="30"/>
      <c r="M123" s="30"/>
      <c r="N123" s="30"/>
      <c r="O123" s="30"/>
      <c r="P123" s="30"/>
      <c r="Q123" s="29"/>
      <c r="R123" s="33"/>
      <c r="S123" s="29"/>
      <c r="T123" s="29"/>
      <c r="U123" s="29"/>
      <c r="V123" s="29"/>
    </row>
    <row r="124" spans="1:22" x14ac:dyDescent="0.25">
      <c r="A124" s="29"/>
      <c r="B124" s="29"/>
      <c r="C124" s="30"/>
      <c r="D124" s="30"/>
      <c r="E124" s="30"/>
      <c r="F124" s="31"/>
      <c r="G124" s="31"/>
      <c r="H124" s="32"/>
      <c r="I124" s="30"/>
      <c r="J124" s="30"/>
      <c r="K124" s="30"/>
      <c r="L124" s="30"/>
      <c r="M124" s="30"/>
      <c r="N124" s="30"/>
      <c r="O124" s="30"/>
      <c r="P124" s="30"/>
      <c r="Q124" s="29"/>
      <c r="R124" s="33"/>
      <c r="S124" s="29"/>
      <c r="T124" s="29"/>
      <c r="U124" s="29"/>
      <c r="V124" s="29"/>
    </row>
  </sheetData>
  <dataValidations count="5">
    <dataValidation type="decimal" operator="greaterThan" allowBlank="1" showInputMessage="1" error="Solo se admiten números en esta celda, ya que se trata de valores CUANTITATIVOS" sqref="O6:O7" xr:uid="{427B7A9B-E794-4653-9D33-F151207575E2}">
      <formula1>0</formula1>
    </dataValidation>
    <dataValidation operator="greaterThan" allowBlank="1" showInputMessage="1" showErrorMessage="1" error="Solo se admiten números en esta celda, ya que se trata de valores CUANTITATIVOS" sqref="O28:O30" xr:uid="{846AAE06-4F5B-4DAE-A054-9A48CE1740A6}"/>
    <dataValidation type="decimal" operator="greaterThan" allowBlank="1" showInputMessage="1" showErrorMessage="1" error="Solo se admiten números en esta celda, ya que se trata de valores CUANTITATIVOS" sqref="O31:O124 O5 O8:O29" xr:uid="{777D264D-2756-4C2C-A45D-B6C023D64141}">
      <formula1>0</formula1>
    </dataValidation>
    <dataValidation type="list" allowBlank="1" showInputMessage="1" showErrorMessage="1" sqref="P45 P31" xr:uid="{40C57536-E1B7-4D4C-8B7E-D761F49DF46E}">
      <formula1>"Incremental,Suma,Contante"</formula1>
    </dataValidation>
    <dataValidation allowBlank="1" showInputMessage="1" showErrorMessage="1" sqref="P23" xr:uid="{0044C764-4180-47FD-8064-6A831B728402}"/>
  </dataValidations>
  <printOptions horizontalCentered="1"/>
  <pageMargins left="0.19685039370078741" right="0.19685039370078741" top="0.19685039370078741" bottom="0.39370078740157483" header="0.31496062992125984" footer="0.19685039370078741"/>
  <pageSetup scale="46" fitToHeight="10" orientation="landscape" r:id="rId1"/>
  <headerFooter>
    <oddFooter>&amp;LBatería Indicadores PDI para el período 2023-2026&amp;RPágina &amp;P de &amp;N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5275BDB-C879-4800-B6D9-E256D231A13F}">
          <x14:formula1>
            <xm:f>'C:\Users\amsanabriaa\Downloads\[Indicadores PDI 2022-2026 V4 - 05 mayo de 2023.xlsx]Listas'!#REF!</xm:f>
          </x14:formula1>
          <xm:sqref>P21:P22</xm:sqref>
        </x14:dataValidation>
        <x14:dataValidation type="list" allowBlank="1" showInputMessage="1" showErrorMessage="1" xr:uid="{A11CDD02-9BD1-49B7-AC5B-FD5C171C114F}">
          <x14:formula1>
            <xm:f>'https://pedagogicaedu-my.sharepoint.com/personal/jeespitias_upn_edu_co/Documents/Documentos/JhonE/PDI/PDI 2020-2026/[Indicadores PDI 2022-2026 V4 - 17Abr2023 jefe.xlsx]Listas'!#REF!</xm:f>
          </x14:formula1>
          <xm:sqref>P76:P81 P96:P101 P83:P94 P10 P68:P74 P27:P31 P24:P25 P5:P8 P12:P20 P34:P44 P46:P58 P60:P66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F2E0-9AA4-4375-BC8F-A5E3BBBD9F6B}">
  <dimension ref="A2:E5"/>
  <sheetViews>
    <sheetView workbookViewId="0">
      <selection activeCell="B14" sqref="B14"/>
    </sheetView>
  </sheetViews>
  <sheetFormatPr baseColWidth="10" defaultRowHeight="15" x14ac:dyDescent="0.25"/>
  <cols>
    <col min="1" max="1" width="4" bestFit="1" customWidth="1"/>
    <col min="2" max="2" width="43.5703125" customWidth="1"/>
    <col min="3" max="3" width="35.140625" customWidth="1"/>
    <col min="4" max="4" width="14.85546875" customWidth="1"/>
    <col min="5" max="5" width="13.42578125" customWidth="1"/>
  </cols>
  <sheetData>
    <row r="2" spans="1:5" ht="24" x14ac:dyDescent="0.25">
      <c r="A2" s="34" t="s">
        <v>3</v>
      </c>
      <c r="B2" s="34" t="s">
        <v>6</v>
      </c>
      <c r="C2" s="34" t="s">
        <v>7</v>
      </c>
      <c r="D2" s="34" t="s">
        <v>558</v>
      </c>
      <c r="E2" s="34" t="s">
        <v>12</v>
      </c>
    </row>
    <row r="3" spans="1:5" ht="48" x14ac:dyDescent="0.25">
      <c r="A3" s="35">
        <v>29</v>
      </c>
      <c r="B3" s="37" t="s">
        <v>173</v>
      </c>
      <c r="C3" s="37" t="s">
        <v>521</v>
      </c>
      <c r="D3" s="37" t="s">
        <v>79</v>
      </c>
      <c r="E3" s="37" t="s">
        <v>503</v>
      </c>
    </row>
    <row r="4" spans="1:5" ht="48" x14ac:dyDescent="0.25">
      <c r="A4" s="36">
        <v>30</v>
      </c>
      <c r="B4" s="38" t="s">
        <v>173</v>
      </c>
      <c r="C4" s="38" t="s">
        <v>557</v>
      </c>
      <c r="D4" s="38" t="s">
        <v>31</v>
      </c>
      <c r="E4" s="38" t="s">
        <v>31</v>
      </c>
    </row>
    <row r="5" spans="1:5" ht="48" x14ac:dyDescent="0.25">
      <c r="A5" s="35">
        <v>31</v>
      </c>
      <c r="B5" s="37" t="s">
        <v>173</v>
      </c>
      <c r="C5" s="37" t="s">
        <v>176</v>
      </c>
      <c r="D5" s="37" t="s">
        <v>31</v>
      </c>
      <c r="E5" s="37" t="s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3DE697F7CA53498A86B7109B827D79" ma:contentTypeVersion="14" ma:contentTypeDescription="Crear nuevo documento." ma:contentTypeScope="" ma:versionID="f37cc75190f6656a6b1d1b9708f9ad34">
  <xsd:schema xmlns:xsd="http://www.w3.org/2001/XMLSchema" xmlns:xs="http://www.w3.org/2001/XMLSchema" xmlns:p="http://schemas.microsoft.com/office/2006/metadata/properties" xmlns:ns3="d015a870-4d0a-42d6-9b44-efe6edc3e318" xmlns:ns4="cd8d893f-03bf-4a9a-a57a-920417d805c5" targetNamespace="http://schemas.microsoft.com/office/2006/metadata/properties" ma:root="true" ma:fieldsID="16e325b30d92ba6c4ec48ec256fc696f" ns3:_="" ns4:_="">
    <xsd:import namespace="d015a870-4d0a-42d6-9b44-efe6edc3e318"/>
    <xsd:import namespace="cd8d893f-03bf-4a9a-a57a-920417d805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15a870-4d0a-42d6-9b44-efe6edc3e3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d893f-03bf-4a9a-a57a-920417d805c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015a870-4d0a-42d6-9b44-efe6edc3e31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B95C6-00CD-4A71-B066-58FB4F006F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15a870-4d0a-42d6-9b44-efe6edc3e318"/>
    <ds:schemaRef ds:uri="cd8d893f-03bf-4a9a-a57a-920417d805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31F49F-5374-467F-9935-F7D0D1A6968F}">
  <ds:schemaRefs>
    <ds:schemaRef ds:uri="http://schemas.microsoft.com/office/infopath/2007/PartnerControls"/>
    <ds:schemaRef ds:uri="cd8d893f-03bf-4a9a-a57a-920417d805c5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d015a870-4d0a-42d6-9b44-efe6edc3e318"/>
    <ds:schemaRef ds:uri="http://purl.org/dc/terms/"/>
    <ds:schemaRef ds:uri="http://purl.org/dc/dcmitype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FF50021-A6D2-406C-BAB4-FD0816B4A3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Indicadores PDI</vt:lpstr>
      <vt:lpstr>Hoja1</vt:lpstr>
      <vt:lpstr>'Indicadores PDI'!Área_de_impresión</vt:lpstr>
      <vt:lpstr>'Indicadores PDI'!Títulos_a_imprimir</vt:lpstr>
    </vt:vector>
  </TitlesOfParts>
  <Manager/>
  <Company>UNIVERSIDAD PEDAGOGICA NACIONAL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JHON EMERSON ESPITIA SUAREZ</dc:creator>
  <cp:keywords/>
  <dc:description/>
  <cp:lastModifiedBy>JHON EMERSON ESPITIA SUAREZ</cp:lastModifiedBy>
  <cp:revision/>
  <dcterms:created xsi:type="dcterms:W3CDTF">2023-08-11T00:49:23Z</dcterms:created>
  <dcterms:modified xsi:type="dcterms:W3CDTF">2024-01-29T18:14:36Z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0x010100203DE697F7CA53498A86B7109B827D79</vt:lpwstr>
  </property>
</Properties>
</file>